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6275" windowHeight="8010"/>
  </bookViews>
  <sheets>
    <sheet name="Sheet1" sheetId="1" r:id="rId1"/>
    <sheet name="Sheet2" sheetId="2" r:id="rId2"/>
    <sheet name="Sheet3" sheetId="3" r:id="rId3"/>
  </sheets>
  <definedNames>
    <definedName name="NmRg">Sheet1!$B$21:$D$21</definedName>
    <definedName name="PstRg">Sheet1!$B$23:$D$23</definedName>
  </definedNames>
  <calcPr calcId="125725"/>
</workbook>
</file>

<file path=xl/calcChain.xml><?xml version="1.0" encoding="utf-8"?>
<calcChain xmlns="http://schemas.openxmlformats.org/spreadsheetml/2006/main">
  <c r="B23" i="1"/>
  <c r="G15"/>
  <c r="F15"/>
  <c r="F22" s="1"/>
  <c r="F23" s="1"/>
  <c r="E15"/>
  <c r="E22" s="1"/>
  <c r="E23" s="1"/>
  <c r="D15"/>
  <c r="D22" s="1"/>
  <c r="D23" s="1"/>
  <c r="C22"/>
  <c r="C23" s="1"/>
  <c r="C15"/>
  <c r="H15" s="1"/>
  <c r="C21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C20"/>
  <c r="D19"/>
  <c r="C19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P13"/>
  <c r="BP19" s="1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6"/>
  <c r="C9"/>
  <c r="H12"/>
  <c r="I12" s="1"/>
  <c r="J12" s="1"/>
  <c r="K12" s="1"/>
  <c r="L12" s="1"/>
  <c r="M12" s="1"/>
  <c r="N12" s="1"/>
  <c r="O12" s="1"/>
  <c r="P12" s="1"/>
  <c r="Q12" s="1"/>
  <c r="R12" s="1"/>
  <c r="S12" s="1"/>
  <c r="T12" s="1"/>
  <c r="U12" s="1"/>
  <c r="V12" s="1"/>
  <c r="W12" s="1"/>
  <c r="X12" s="1"/>
  <c r="Y12" s="1"/>
  <c r="Z12" s="1"/>
  <c r="AA12" s="1"/>
  <c r="AB12" s="1"/>
  <c r="AC12" s="1"/>
  <c r="AD12" s="1"/>
  <c r="AE12" s="1"/>
  <c r="AF12" s="1"/>
  <c r="AG12" s="1"/>
  <c r="AH12" s="1"/>
  <c r="AI12" s="1"/>
  <c r="AJ12" s="1"/>
  <c r="AK12" s="1"/>
  <c r="AL12" s="1"/>
  <c r="AM12" s="1"/>
  <c r="AN12" s="1"/>
  <c r="AO12" s="1"/>
  <c r="AP12" s="1"/>
  <c r="AQ12" s="1"/>
  <c r="AR12" s="1"/>
  <c r="AS12" s="1"/>
  <c r="AT12" s="1"/>
  <c r="AU12" s="1"/>
  <c r="AV12" s="1"/>
  <c r="AW12" s="1"/>
  <c r="AX12" s="1"/>
  <c r="AY12" s="1"/>
  <c r="AZ12" s="1"/>
  <c r="BA12" s="1"/>
  <c r="BB12" s="1"/>
  <c r="BC12" s="1"/>
  <c r="BD12" s="1"/>
  <c r="BE12" s="1"/>
  <c r="BF12" s="1"/>
  <c r="BG12" s="1"/>
  <c r="BH12" s="1"/>
  <c r="BI12" s="1"/>
  <c r="BJ12" s="1"/>
  <c r="BK12" s="1"/>
  <c r="BL12" s="1"/>
  <c r="BM12" s="1"/>
  <c r="BN12" s="1"/>
  <c r="BO12" s="1"/>
  <c r="BP12" s="1"/>
  <c r="BQ12" s="1"/>
  <c r="BQ13" s="1"/>
  <c r="G12"/>
  <c r="F12"/>
  <c r="E12"/>
  <c r="D12"/>
  <c r="C26" l="1"/>
  <c r="BQ14"/>
  <c r="BR12"/>
  <c r="BR13" s="1"/>
  <c r="H22"/>
  <c r="H23" s="1"/>
  <c r="G22"/>
  <c r="G23" s="1"/>
  <c r="J15"/>
  <c r="I15"/>
  <c r="C11"/>
  <c r="BS12" l="1"/>
  <c r="BS14" s="1"/>
  <c r="BR14"/>
  <c r="J22"/>
  <c r="J23" s="1"/>
  <c r="I22"/>
  <c r="I23" s="1"/>
  <c r="K15"/>
  <c r="L15" s="1"/>
  <c r="C10"/>
  <c r="D9"/>
  <c r="D11" s="1"/>
  <c r="M15" l="1"/>
  <c r="M22" s="1"/>
  <c r="M23" s="1"/>
  <c r="BT12"/>
  <c r="BT13" s="1"/>
  <c r="BS13"/>
  <c r="L22"/>
  <c r="L23" s="1"/>
  <c r="K22"/>
  <c r="K23" s="1"/>
  <c r="D10"/>
  <c r="E9"/>
  <c r="E11" s="1"/>
  <c r="N15" l="1"/>
  <c r="O15" s="1"/>
  <c r="BT14"/>
  <c r="BU12"/>
  <c r="BU14" s="1"/>
  <c r="F9"/>
  <c r="F11" s="1"/>
  <c r="E10"/>
  <c r="BV12" l="1"/>
  <c r="BV13" s="1"/>
  <c r="BU13"/>
  <c r="Q15"/>
  <c r="O22"/>
  <c r="O23" s="1"/>
  <c r="P15"/>
  <c r="G9"/>
  <c r="G11" s="1"/>
  <c r="F10"/>
  <c r="BV14" l="1"/>
  <c r="Q22"/>
  <c r="Q23" s="1"/>
  <c r="P22"/>
  <c r="P23" s="1"/>
  <c r="R15"/>
  <c r="H9"/>
  <c r="H11" s="1"/>
  <c r="G10"/>
  <c r="R22" l="1"/>
  <c r="R23" s="1"/>
  <c r="S15"/>
  <c r="I9"/>
  <c r="I11" s="1"/>
  <c r="H10"/>
  <c r="S22" l="1"/>
  <c r="S23" s="1"/>
  <c r="T15"/>
  <c r="U15" s="1"/>
  <c r="J9"/>
  <c r="J11" s="1"/>
  <c r="I10"/>
  <c r="U22" l="1"/>
  <c r="U23" s="1"/>
  <c r="V15"/>
  <c r="K9"/>
  <c r="K11" s="1"/>
  <c r="J10"/>
  <c r="V22" l="1"/>
  <c r="V23" s="1"/>
  <c r="W15"/>
  <c r="L9"/>
  <c r="L11" s="1"/>
  <c r="K10"/>
  <c r="W22" l="1"/>
  <c r="W23" s="1"/>
  <c r="X15"/>
  <c r="M9"/>
  <c r="M11" s="1"/>
  <c r="L10"/>
  <c r="X22" l="1"/>
  <c r="X23" s="1"/>
  <c r="Y15"/>
  <c r="N9"/>
  <c r="N11" s="1"/>
  <c r="M10"/>
  <c r="Y22" l="1"/>
  <c r="Y23" s="1"/>
  <c r="Z15"/>
  <c r="AA15" s="1"/>
  <c r="O9"/>
  <c r="O11" s="1"/>
  <c r="N10"/>
  <c r="AA22" l="1"/>
  <c r="AA23" s="1"/>
  <c r="AB15"/>
  <c r="P9"/>
  <c r="P11" s="1"/>
  <c r="O10"/>
  <c r="AB22" l="1"/>
  <c r="AB23" s="1"/>
  <c r="AC15"/>
  <c r="Q9"/>
  <c r="Q11" s="1"/>
  <c r="P10"/>
  <c r="AC22" l="1"/>
  <c r="AC23" s="1"/>
  <c r="AD15"/>
  <c r="R9"/>
  <c r="R11" s="1"/>
  <c r="Q10"/>
  <c r="AD22" l="1"/>
  <c r="AD23" s="1"/>
  <c r="AE15"/>
  <c r="S9"/>
  <c r="S11" s="1"/>
  <c r="R10"/>
  <c r="AE22" l="1"/>
  <c r="AE23" s="1"/>
  <c r="AF15"/>
  <c r="AG15" s="1"/>
  <c r="T9"/>
  <c r="T11" s="1"/>
  <c r="S10"/>
  <c r="AG22" l="1"/>
  <c r="AG23" s="1"/>
  <c r="AH15"/>
  <c r="U9"/>
  <c r="U11" s="1"/>
  <c r="T10"/>
  <c r="AH22" l="1"/>
  <c r="AH23" s="1"/>
  <c r="AI15"/>
  <c r="U10"/>
  <c r="V9"/>
  <c r="V11" s="1"/>
  <c r="AI22" l="1"/>
  <c r="AI23" s="1"/>
  <c r="AJ15"/>
  <c r="W9"/>
  <c r="W11" s="1"/>
  <c r="V10"/>
  <c r="AJ22" l="1"/>
  <c r="AJ23" s="1"/>
  <c r="AK15"/>
  <c r="X9"/>
  <c r="X11" s="1"/>
  <c r="W10"/>
  <c r="AK22" l="1"/>
  <c r="AK23" s="1"/>
  <c r="AL15"/>
  <c r="AM15" s="1"/>
  <c r="Y9"/>
  <c r="Y11" s="1"/>
  <c r="X10"/>
  <c r="AM22" l="1"/>
  <c r="AM23" s="1"/>
  <c r="AN15"/>
  <c r="Z9"/>
  <c r="Z11" s="1"/>
  <c r="Y10"/>
  <c r="AN22" l="1"/>
  <c r="AN23" s="1"/>
  <c r="AO15"/>
  <c r="AA9"/>
  <c r="AA11" s="1"/>
  <c r="Z10"/>
  <c r="AO22" l="1"/>
  <c r="AO23" s="1"/>
  <c r="AP15"/>
  <c r="AB9"/>
  <c r="AB11" s="1"/>
  <c r="AA10"/>
  <c r="AP22" l="1"/>
  <c r="AP23" s="1"/>
  <c r="AQ15"/>
  <c r="AC9"/>
  <c r="AC11" s="1"/>
  <c r="AB10"/>
  <c r="AQ22" l="1"/>
  <c r="AQ23" s="1"/>
  <c r="AR15"/>
  <c r="AS15" s="1"/>
  <c r="AD9"/>
  <c r="AD11" s="1"/>
  <c r="AC10"/>
  <c r="AS22" l="1"/>
  <c r="AS23" s="1"/>
  <c r="AT15"/>
  <c r="AE9"/>
  <c r="AE11" s="1"/>
  <c r="AD10"/>
  <c r="AT22" l="1"/>
  <c r="AT23" s="1"/>
  <c r="AU15"/>
  <c r="AF9"/>
  <c r="AF11" s="1"/>
  <c r="AE10"/>
  <c r="AU22" l="1"/>
  <c r="AU23" s="1"/>
  <c r="AV15"/>
  <c r="AG9"/>
  <c r="AG11" s="1"/>
  <c r="AF10"/>
  <c r="AV22" l="1"/>
  <c r="AV23" s="1"/>
  <c r="AW15"/>
  <c r="AH9"/>
  <c r="AH11" s="1"/>
  <c r="AG10"/>
  <c r="AW22" l="1"/>
  <c r="AW23" s="1"/>
  <c r="AX15"/>
  <c r="AY15" s="1"/>
  <c r="AI9"/>
  <c r="AI11" s="1"/>
  <c r="AH10"/>
  <c r="AY22" l="1"/>
  <c r="AY23" s="1"/>
  <c r="AZ15"/>
  <c r="AJ9"/>
  <c r="AJ11" s="1"/>
  <c r="AI10"/>
  <c r="AZ22" l="1"/>
  <c r="AZ23" s="1"/>
  <c r="BA15"/>
  <c r="AK9"/>
  <c r="AK11" s="1"/>
  <c r="AJ10"/>
  <c r="BA22" l="1"/>
  <c r="BA23" s="1"/>
  <c r="BB15"/>
  <c r="AK10"/>
  <c r="AL9"/>
  <c r="AL11" s="1"/>
  <c r="BB22" l="1"/>
  <c r="BB23" s="1"/>
  <c r="BC15"/>
  <c r="AM9"/>
  <c r="AM11" s="1"/>
  <c r="AL10"/>
  <c r="BC22" l="1"/>
  <c r="BC23" s="1"/>
  <c r="BD15"/>
  <c r="BE15" s="1"/>
  <c r="AN9"/>
  <c r="AN11" s="1"/>
  <c r="AM10"/>
  <c r="BE22" l="1"/>
  <c r="BE23" s="1"/>
  <c r="BF15"/>
  <c r="AO9"/>
  <c r="AO11" s="1"/>
  <c r="AN10"/>
  <c r="BF22" l="1"/>
  <c r="BF23" s="1"/>
  <c r="BG15"/>
  <c r="AO10"/>
  <c r="AP9"/>
  <c r="AP11" s="1"/>
  <c r="BG22" l="1"/>
  <c r="BG23" s="1"/>
  <c r="BH15"/>
  <c r="AQ9"/>
  <c r="AQ11" s="1"/>
  <c r="AP10"/>
  <c r="BH22" l="1"/>
  <c r="BH23" s="1"/>
  <c r="BI15"/>
  <c r="AR9"/>
  <c r="AR11" s="1"/>
  <c r="AQ10"/>
  <c r="BI22" l="1"/>
  <c r="BI23" s="1"/>
  <c r="BJ15"/>
  <c r="BK15" s="1"/>
  <c r="AS9"/>
  <c r="AS11" s="1"/>
  <c r="AR10"/>
  <c r="BK22" l="1"/>
  <c r="BK23" s="1"/>
  <c r="BL15"/>
  <c r="AT9"/>
  <c r="AT11" s="1"/>
  <c r="AS10"/>
  <c r="BL22" l="1"/>
  <c r="BL23" s="1"/>
  <c r="BM15"/>
  <c r="AU9"/>
  <c r="AU11" s="1"/>
  <c r="AT10"/>
  <c r="BM22" l="1"/>
  <c r="BM23" s="1"/>
  <c r="BN15"/>
  <c r="AV9"/>
  <c r="AV11" s="1"/>
  <c r="AU10"/>
  <c r="BN22" l="1"/>
  <c r="BN23" s="1"/>
  <c r="BO15"/>
  <c r="AW9"/>
  <c r="AW11" s="1"/>
  <c r="AV10"/>
  <c r="BO22" l="1"/>
  <c r="BO23" s="1"/>
  <c r="BP15"/>
  <c r="AX9"/>
  <c r="AX11" s="1"/>
  <c r="AW10"/>
  <c r="AY9" l="1"/>
  <c r="AY11" s="1"/>
  <c r="AX10"/>
  <c r="AZ9" l="1"/>
  <c r="AZ11" s="1"/>
  <c r="AY10"/>
  <c r="BA9" l="1"/>
  <c r="BA11" s="1"/>
  <c r="AZ10"/>
  <c r="BA10" l="1"/>
  <c r="BB9"/>
  <c r="BB11" s="1"/>
  <c r="BC9" l="1"/>
  <c r="BC11" s="1"/>
  <c r="BB10"/>
  <c r="BD9" l="1"/>
  <c r="BD11" s="1"/>
  <c r="BC10"/>
  <c r="BE9" l="1"/>
  <c r="BE11" s="1"/>
  <c r="BD10"/>
  <c r="BE10" l="1"/>
  <c r="BF9"/>
  <c r="BF11" s="1"/>
  <c r="BG9" l="1"/>
  <c r="BG11" s="1"/>
  <c r="BF10"/>
  <c r="BH9" l="1"/>
  <c r="BH11" s="1"/>
  <c r="BG10"/>
  <c r="BI9" l="1"/>
  <c r="BI11" s="1"/>
  <c r="BH10"/>
  <c r="BJ9" l="1"/>
  <c r="BJ11" s="1"/>
  <c r="BI10"/>
  <c r="BK9" l="1"/>
  <c r="BK11" s="1"/>
  <c r="BJ10"/>
  <c r="BL9" l="1"/>
  <c r="BL11" s="1"/>
  <c r="BK10"/>
  <c r="BM9" l="1"/>
  <c r="BM11" s="1"/>
  <c r="BL10"/>
  <c r="BN9" l="1"/>
  <c r="BN11" s="1"/>
  <c r="BM10"/>
  <c r="BO9" l="1"/>
  <c r="BO11" s="1"/>
  <c r="BN10"/>
  <c r="BP9" l="1"/>
  <c r="BP11" s="1"/>
  <c r="BO10"/>
  <c r="BQ9" l="1"/>
  <c r="BQ11" s="1"/>
  <c r="BP10"/>
  <c r="BR9" l="1"/>
  <c r="BR11" s="1"/>
  <c r="BQ15"/>
  <c r="BQ10"/>
  <c r="BQ19" s="1"/>
  <c r="BR15" l="1"/>
  <c r="BS9"/>
  <c r="BS11" s="1"/>
  <c r="BR10"/>
  <c r="BQ22"/>
  <c r="BQ23" s="1"/>
  <c r="C24"/>
  <c r="D17" s="1"/>
  <c r="BS10" l="1"/>
  <c r="BT9"/>
  <c r="BT11" s="1"/>
  <c r="BS15"/>
  <c r="BR22"/>
  <c r="BR23" s="1"/>
  <c r="BR19"/>
  <c r="D20"/>
  <c r="BU9" l="1"/>
  <c r="BU11" s="1"/>
  <c r="BT15"/>
  <c r="BT10"/>
  <c r="BS19"/>
  <c r="BS22"/>
  <c r="BS23" s="1"/>
  <c r="D21"/>
  <c r="D24" l="1"/>
  <c r="E17" s="1"/>
  <c r="D26"/>
  <c r="BT22"/>
  <c r="BT23" s="1"/>
  <c r="BT19"/>
  <c r="BU10"/>
  <c r="BU15"/>
  <c r="BV9"/>
  <c r="BV11" s="1"/>
  <c r="E20" l="1"/>
  <c r="E21" s="1"/>
  <c r="BV10"/>
  <c r="BV15"/>
  <c r="BU22"/>
  <c r="BU23" s="1"/>
  <c r="BU19"/>
  <c r="E24" l="1"/>
  <c r="F17" s="1"/>
  <c r="E26"/>
  <c r="BV19"/>
  <c r="BV22"/>
  <c r="BV23" s="1"/>
  <c r="F20" l="1"/>
  <c r="F21" s="1"/>
  <c r="F24" l="1"/>
  <c r="G17" s="1"/>
  <c r="F26"/>
  <c r="G20" l="1"/>
  <c r="G21"/>
  <c r="G24" s="1"/>
  <c r="H17" s="1"/>
  <c r="G26" l="1"/>
  <c r="H20"/>
  <c r="H21" l="1"/>
  <c r="H24" l="1"/>
  <c r="I17" s="1"/>
  <c r="H26"/>
  <c r="I20" l="1"/>
  <c r="I21" s="1"/>
  <c r="I26" s="1"/>
  <c r="I24" l="1"/>
  <c r="J17" l="1"/>
  <c r="J20" l="1"/>
  <c r="J21" l="1"/>
  <c r="J26" s="1"/>
  <c r="J24" l="1"/>
  <c r="K17" s="1"/>
  <c r="K20" l="1"/>
  <c r="K21" l="1"/>
  <c r="K26" s="1"/>
  <c r="K24" l="1"/>
  <c r="L17" s="1"/>
  <c r="L20" l="1"/>
  <c r="L21" l="1"/>
  <c r="L26" s="1"/>
  <c r="L24" l="1"/>
  <c r="M17" s="1"/>
  <c r="M20" l="1"/>
  <c r="M21" l="1"/>
  <c r="M26" s="1"/>
  <c r="M24" l="1"/>
  <c r="N17" s="1"/>
  <c r="N20" l="1"/>
  <c r="N21" l="1"/>
  <c r="N26" l="1"/>
  <c r="N22"/>
  <c r="N23" s="1"/>
  <c r="N24" l="1"/>
  <c r="O17" s="1"/>
  <c r="O26" l="1"/>
  <c r="O20"/>
  <c r="O21" s="1"/>
  <c r="O24" l="1"/>
  <c r="P17" s="1"/>
  <c r="P20" l="1"/>
  <c r="P21" l="1"/>
  <c r="P26" s="1"/>
  <c r="P24" l="1"/>
  <c r="Q17" s="1"/>
  <c r="Q20" l="1"/>
  <c r="Q21" l="1"/>
  <c r="Q26" s="1"/>
  <c r="Q24" l="1"/>
  <c r="R17" s="1"/>
  <c r="R20" l="1"/>
  <c r="R21" l="1"/>
  <c r="R26" s="1"/>
  <c r="R24" l="1"/>
  <c r="S17" s="1"/>
  <c r="S20" l="1"/>
  <c r="S21" l="1"/>
  <c r="S26" s="1"/>
  <c r="S24" l="1"/>
  <c r="T17" s="1"/>
  <c r="T20" l="1"/>
  <c r="T21" l="1"/>
  <c r="T22" l="1"/>
  <c r="T23" s="1"/>
  <c r="T26" l="1"/>
  <c r="T24"/>
  <c r="U17" s="1"/>
  <c r="U20" l="1"/>
  <c r="U21" s="1"/>
  <c r="U26" s="1"/>
  <c r="U24" l="1"/>
  <c r="V17" s="1"/>
  <c r="V20" l="1"/>
  <c r="V21" l="1"/>
  <c r="V26" s="1"/>
  <c r="V24" l="1"/>
  <c r="W17" s="1"/>
  <c r="W20" l="1"/>
  <c r="W21" l="1"/>
  <c r="W26" s="1"/>
  <c r="W24" l="1"/>
  <c r="X17" s="1"/>
  <c r="X20" l="1"/>
  <c r="X21" l="1"/>
  <c r="X26" s="1"/>
  <c r="X24" l="1"/>
  <c r="Y17" s="1"/>
  <c r="Y20" l="1"/>
  <c r="Y21" l="1"/>
  <c r="Y26" s="1"/>
  <c r="Y24" l="1"/>
  <c r="Z17" s="1"/>
  <c r="Z20" l="1"/>
  <c r="Z21" l="1"/>
  <c r="Z22" l="1"/>
  <c r="Z23" s="1"/>
  <c r="Z26" l="1"/>
  <c r="Z24"/>
  <c r="AA17" s="1"/>
  <c r="AA20" l="1"/>
  <c r="AA21" s="1"/>
  <c r="AA26" s="1"/>
  <c r="AA24" l="1"/>
  <c r="AB17" s="1"/>
  <c r="AB20" l="1"/>
  <c r="AB21" l="1"/>
  <c r="AB26" s="1"/>
  <c r="AB24" l="1"/>
  <c r="AC17" s="1"/>
  <c r="AC20" l="1"/>
  <c r="AC21" l="1"/>
  <c r="AC26" s="1"/>
  <c r="AC24" l="1"/>
  <c r="AD17" s="1"/>
  <c r="AD20" l="1"/>
  <c r="AD21" l="1"/>
  <c r="AD26" s="1"/>
  <c r="AD24" l="1"/>
  <c r="AE17" s="1"/>
  <c r="AE20" l="1"/>
  <c r="AE21" l="1"/>
  <c r="AE26" s="1"/>
  <c r="AE24" l="1"/>
  <c r="AF17" s="1"/>
  <c r="AF20" l="1"/>
  <c r="AF21" l="1"/>
  <c r="AF22" l="1"/>
  <c r="AF23" s="1"/>
  <c r="AF26" l="1"/>
  <c r="AF24"/>
  <c r="AG17" s="1"/>
  <c r="AG26" l="1"/>
  <c r="AG20"/>
  <c r="AG21" s="1"/>
  <c r="AG24" l="1"/>
  <c r="AH17" s="1"/>
  <c r="AH20" l="1"/>
  <c r="AH21" l="1"/>
  <c r="AH26" s="1"/>
  <c r="AH24" l="1"/>
  <c r="AI17" s="1"/>
  <c r="AI20" l="1"/>
  <c r="AI21" l="1"/>
  <c r="AI26" s="1"/>
  <c r="AI24" l="1"/>
  <c r="AJ17" s="1"/>
  <c r="AJ20" l="1"/>
  <c r="AJ21" l="1"/>
  <c r="AJ26" s="1"/>
  <c r="AJ24" l="1"/>
  <c r="AK17" s="1"/>
  <c r="AK20" l="1"/>
  <c r="AK21" l="1"/>
  <c r="AK26" s="1"/>
  <c r="AK24" l="1"/>
  <c r="AL17" s="1"/>
  <c r="AL20" l="1"/>
  <c r="AL21" l="1"/>
  <c r="AL26" l="1"/>
  <c r="AL23"/>
  <c r="AL22"/>
  <c r="AL24" l="1"/>
  <c r="AM17" s="1"/>
  <c r="AM20" l="1"/>
  <c r="AM21" s="1"/>
  <c r="AM26" s="1"/>
  <c r="AM24" l="1"/>
  <c r="AN17" s="1"/>
  <c r="AN20" l="1"/>
  <c r="AN21" l="1"/>
  <c r="AN26" s="1"/>
  <c r="AN24" l="1"/>
  <c r="AO17" s="1"/>
  <c r="AO20" l="1"/>
  <c r="AO21" l="1"/>
  <c r="AO26" s="1"/>
  <c r="AO24" l="1"/>
  <c r="AP17" s="1"/>
  <c r="AP20" l="1"/>
  <c r="AP21" l="1"/>
  <c r="AP26" s="1"/>
  <c r="AP24" l="1"/>
  <c r="AQ17" s="1"/>
  <c r="AQ20" l="1"/>
  <c r="AQ21" l="1"/>
  <c r="AQ26" s="1"/>
  <c r="AQ24" l="1"/>
  <c r="AR17" s="1"/>
  <c r="AR20" l="1"/>
  <c r="AR21" l="1"/>
  <c r="AR26" l="1"/>
  <c r="AR22"/>
  <c r="AR23" s="1"/>
  <c r="AR24" l="1"/>
  <c r="AS17" s="1"/>
  <c r="AS20" l="1"/>
  <c r="AS21" s="1"/>
  <c r="AS26" s="1"/>
  <c r="AS24" l="1"/>
  <c r="AT17" s="1"/>
  <c r="AT20" l="1"/>
  <c r="AT21" l="1"/>
  <c r="AT26" s="1"/>
  <c r="AT24" l="1"/>
  <c r="AU17" s="1"/>
  <c r="AU20" l="1"/>
  <c r="AU21" l="1"/>
  <c r="AU26" s="1"/>
  <c r="AU24" l="1"/>
  <c r="AV17" s="1"/>
  <c r="AV20" l="1"/>
  <c r="AV21" l="1"/>
  <c r="AV26" s="1"/>
  <c r="AV24" l="1"/>
  <c r="AW17" s="1"/>
  <c r="AW20" l="1"/>
  <c r="AW21" l="1"/>
  <c r="AW26" s="1"/>
  <c r="AW24" l="1"/>
  <c r="AX17" s="1"/>
  <c r="AX20" l="1"/>
  <c r="AX21" l="1"/>
  <c r="AX22" l="1"/>
  <c r="AX23" s="1"/>
  <c r="AX26" l="1"/>
  <c r="AX24"/>
  <c r="AY17" s="1"/>
  <c r="AY20" l="1"/>
  <c r="AY21" s="1"/>
  <c r="AY26" s="1"/>
  <c r="AY24" l="1"/>
  <c r="AZ17" s="1"/>
  <c r="AZ20" l="1"/>
  <c r="AZ21" l="1"/>
  <c r="AZ26" s="1"/>
  <c r="AZ24" l="1"/>
  <c r="BA17" s="1"/>
  <c r="BA20" l="1"/>
  <c r="BA21" l="1"/>
  <c r="BA26" s="1"/>
  <c r="BA24" l="1"/>
  <c r="BB17" s="1"/>
  <c r="BB20" l="1"/>
  <c r="BB21" l="1"/>
  <c r="BB26" s="1"/>
  <c r="BB24" l="1"/>
  <c r="BC17" s="1"/>
  <c r="BC20" l="1"/>
  <c r="BC21" l="1"/>
  <c r="BC26" s="1"/>
  <c r="BC24" l="1"/>
  <c r="BD17" s="1"/>
  <c r="BD20" l="1"/>
  <c r="BD21" l="1"/>
  <c r="BD26" l="1"/>
  <c r="BD22"/>
  <c r="BD23" s="1"/>
  <c r="BD24" l="1"/>
  <c r="BE17" s="1"/>
  <c r="BE20" l="1"/>
  <c r="BE21" s="1"/>
  <c r="BE26" s="1"/>
  <c r="BE24" l="1"/>
  <c r="BF17" s="1"/>
  <c r="BF20" l="1"/>
  <c r="BF21" l="1"/>
  <c r="BF26" s="1"/>
  <c r="BF24" l="1"/>
  <c r="BG17" s="1"/>
  <c r="BG20" l="1"/>
  <c r="BG21" l="1"/>
  <c r="BG26" s="1"/>
  <c r="BG24" l="1"/>
  <c r="BH17" s="1"/>
  <c r="BH20" l="1"/>
  <c r="BH21" l="1"/>
  <c r="BH26" s="1"/>
  <c r="BH24" l="1"/>
  <c r="BI17" s="1"/>
  <c r="BI20" l="1"/>
  <c r="BI21" l="1"/>
  <c r="BI26" s="1"/>
  <c r="BI24" l="1"/>
  <c r="BJ17" s="1"/>
  <c r="BJ20" l="1"/>
  <c r="BJ21" l="1"/>
  <c r="BJ26" l="1"/>
  <c r="BJ23"/>
  <c r="BJ22"/>
  <c r="BJ24" l="1"/>
  <c r="BK17" s="1"/>
  <c r="BK20" l="1"/>
  <c r="BK21" s="1"/>
  <c r="BK26" s="1"/>
  <c r="BK24" l="1"/>
  <c r="BL17" s="1"/>
  <c r="BL20" l="1"/>
  <c r="BL21" l="1"/>
  <c r="BL26" s="1"/>
  <c r="BL24" l="1"/>
  <c r="BM17" s="1"/>
  <c r="BM20" l="1"/>
  <c r="BM21" l="1"/>
  <c r="BM26" s="1"/>
  <c r="BM24" l="1"/>
  <c r="BN17" s="1"/>
  <c r="BN20" l="1"/>
  <c r="BN21" l="1"/>
  <c r="BN26" s="1"/>
  <c r="BN24" l="1"/>
  <c r="BO17" s="1"/>
  <c r="BO20" l="1"/>
  <c r="BO21" l="1"/>
  <c r="BO26" s="1"/>
  <c r="BO24" l="1"/>
  <c r="BP17" s="1"/>
  <c r="BP20" l="1"/>
  <c r="BP21" l="1"/>
  <c r="BP26" l="1"/>
  <c r="BP22"/>
  <c r="BP23" s="1"/>
  <c r="BP24" l="1"/>
  <c r="BQ17" s="1"/>
  <c r="BQ20" l="1"/>
  <c r="BQ21" s="1"/>
  <c r="BQ24" l="1"/>
  <c r="BR17" s="1"/>
  <c r="BR20" l="1"/>
  <c r="BR21" l="1"/>
  <c r="BR24" l="1"/>
  <c r="BS17" s="1"/>
  <c r="BS20" l="1"/>
  <c r="BS21" s="1"/>
  <c r="BS24" l="1"/>
  <c r="BT17" s="1"/>
  <c r="BT20" l="1"/>
  <c r="BT21" s="1"/>
  <c r="BT24" l="1"/>
  <c r="BU17" s="1"/>
  <c r="BU20" l="1"/>
  <c r="BU21" s="1"/>
  <c r="BU24" l="1"/>
  <c r="BV17" s="1"/>
  <c r="BV24" l="1"/>
  <c r="BV20"/>
  <c r="BV21" s="1"/>
</calcChain>
</file>

<file path=xl/comments1.xml><?xml version="1.0" encoding="utf-8"?>
<comments xmlns="http://schemas.openxmlformats.org/spreadsheetml/2006/main">
  <authors>
    <author>Doug</author>
  </authors>
  <commentList>
    <comment ref="B14" authorId="0">
      <text>
        <r>
          <rPr>
            <b/>
            <sz val="9"/>
            <color indexed="81"/>
            <rFont val="Tahoma"/>
            <charset val="1"/>
          </rPr>
          <t>I.e. quarterly compounding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5" authorId="0">
      <text>
        <r>
          <rPr>
            <b/>
            <sz val="9"/>
            <color indexed="81"/>
            <rFont val="Tahoma"/>
            <charset val="1"/>
          </rPr>
          <t>I.e. - semi-annual repayments</t>
        </r>
      </text>
    </comment>
    <comment ref="B23" authorId="0">
      <text>
        <r>
          <rPr>
            <b/>
            <sz val="9"/>
            <color indexed="81"/>
            <rFont val="Tahoma"/>
            <charset val="1"/>
          </rPr>
          <t>This is the effective interest rate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<sst xmlns="http://schemas.openxmlformats.org/spreadsheetml/2006/main" count="25" uniqueCount="24">
  <si>
    <t>Principal o/s at beginning of period</t>
  </si>
  <si>
    <t>Draw down</t>
  </si>
  <si>
    <t>Month</t>
  </si>
  <si>
    <t>Interest capitalised</t>
  </si>
  <si>
    <t>Principal o/s at end of period</t>
  </si>
  <si>
    <t>Total facility size</t>
  </si>
  <si>
    <t>Commitment fees</t>
  </si>
  <si>
    <t>Interest rate</t>
  </si>
  <si>
    <t>compounded quarterly, payable semi-annually</t>
  </si>
  <si>
    <t>Beginning of period</t>
  </si>
  <si>
    <t>End of period</t>
  </si>
  <si>
    <t>Days in period</t>
  </si>
  <si>
    <t>Avaialability period</t>
  </si>
  <si>
    <t>months</t>
  </si>
  <si>
    <t>First repayment date</t>
  </si>
  <si>
    <t>Starting date</t>
  </si>
  <si>
    <t>Availability period indicator</t>
  </si>
  <si>
    <t>Repayment period indicator</t>
  </si>
  <si>
    <t>Capitalisation period indicator</t>
  </si>
  <si>
    <t>Interest accrued (Actual / 365)</t>
  </si>
  <si>
    <t>Equal principal repayments</t>
  </si>
  <si>
    <t>Interest payment</t>
  </si>
  <si>
    <t>Principal repayment</t>
  </si>
  <si>
    <t>Total repayment</t>
  </si>
</sst>
</file>

<file path=xl/styles.xml><?xml version="1.0" encoding="utf-8"?>
<styleSheet xmlns="http://schemas.openxmlformats.org/spreadsheetml/2006/main">
  <numFmts count="3">
    <numFmt numFmtId="8" formatCode="&quot;R&quot;#,##0.00;[Red]\-&quot;R&quot;#,##0.00"/>
    <numFmt numFmtId="43" formatCode="_-* #,##0.00_-;\-* #,##0.00_-;_-* &quot;-&quot;??_-;_-@_-"/>
    <numFmt numFmtId="166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0" applyNumberFormat="1"/>
    <xf numFmtId="15" fontId="0" fillId="0" borderId="0" xfId="0" applyNumberFormat="1"/>
    <xf numFmtId="3" fontId="0" fillId="0" borderId="0" xfId="0" applyNumberFormat="1"/>
    <xf numFmtId="166" fontId="0" fillId="0" borderId="0" xfId="1" applyNumberFormat="1" applyFont="1"/>
    <xf numFmtId="0" fontId="0" fillId="0" borderId="0" xfId="0" applyBorder="1" applyAlignment="1">
      <alignment horizontal="left" indent="1"/>
    </xf>
    <xf numFmtId="0" fontId="0" fillId="0" borderId="0" xfId="0" applyBorder="1"/>
    <xf numFmtId="43" fontId="0" fillId="0" borderId="0" xfId="1" applyNumberFormat="1" applyFont="1" applyBorder="1"/>
    <xf numFmtId="0" fontId="2" fillId="2" borderId="1" xfId="0" applyFont="1" applyFill="1" applyBorder="1"/>
    <xf numFmtId="43" fontId="2" fillId="2" borderId="1" xfId="1" applyNumberFormat="1" applyFont="1" applyFill="1" applyBorder="1"/>
    <xf numFmtId="0" fontId="2" fillId="2" borderId="2" xfId="0" applyFont="1" applyFill="1" applyBorder="1"/>
    <xf numFmtId="43" fontId="2" fillId="2" borderId="2" xfId="1" applyNumberFormat="1" applyFont="1" applyFill="1" applyBorder="1"/>
    <xf numFmtId="0" fontId="2" fillId="3" borderId="0" xfId="0" applyFont="1" applyFill="1"/>
    <xf numFmtId="10" fontId="2" fillId="3" borderId="0" xfId="0" applyNumberFormat="1" applyFont="1" applyFill="1"/>
    <xf numFmtId="9" fontId="2" fillId="3" borderId="0" xfId="0" applyNumberFormat="1" applyFont="1" applyFill="1"/>
    <xf numFmtId="4" fontId="2" fillId="3" borderId="0" xfId="0" applyNumberFormat="1" applyFont="1" applyFill="1"/>
    <xf numFmtId="15" fontId="2" fillId="3" borderId="0" xfId="0" applyNumberFormat="1" applyFont="1" applyFill="1"/>
    <xf numFmtId="10" fontId="0" fillId="0" borderId="0" xfId="2" applyNumberFormat="1" applyFont="1" applyBorder="1"/>
    <xf numFmtId="8" fontId="0" fillId="0" borderId="0" xfId="0" applyNumberFormat="1"/>
    <xf numFmtId="0" fontId="0" fillId="0" borderId="0" xfId="0" applyFill="1" applyBorder="1" applyAlignment="1">
      <alignment horizontal="left" inden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CO26"/>
  <sheetViews>
    <sheetView tabSelected="1" workbookViewId="0">
      <pane xSplit="2" ySplit="11" topLeftCell="C16" activePane="bottomRight" state="frozen"/>
      <selection pane="topRight" activeCell="C1" sqref="C1"/>
      <selection pane="bottomLeft" activeCell="A12" sqref="A12"/>
      <selection pane="bottomRight" activeCell="O26" sqref="O26"/>
    </sheetView>
  </sheetViews>
  <sheetFormatPr defaultRowHeight="15"/>
  <cols>
    <col min="1" max="1" width="32.7109375" bestFit="1" customWidth="1"/>
    <col min="2" max="2" width="9.7109375" bestFit="1" customWidth="1"/>
    <col min="3" max="3" width="10" customWidth="1"/>
    <col min="4" max="4" width="9.7109375" bestFit="1" customWidth="1"/>
    <col min="5" max="5" width="9.85546875" bestFit="1" customWidth="1"/>
    <col min="6" max="6" width="9.5703125" bestFit="1" customWidth="1"/>
    <col min="7" max="7" width="10.140625" bestFit="1" customWidth="1"/>
    <col min="8" max="8" width="9.42578125" bestFit="1" customWidth="1"/>
    <col min="9" max="9" width="8.85546875" bestFit="1" customWidth="1"/>
    <col min="10" max="10" width="9.85546875" bestFit="1" customWidth="1"/>
    <col min="11" max="11" width="9.7109375" bestFit="1" customWidth="1"/>
    <col min="12" max="12" width="9.42578125" bestFit="1" customWidth="1"/>
    <col min="13" max="13" width="10" bestFit="1" customWidth="1"/>
    <col min="14" max="14" width="9.7109375" bestFit="1" customWidth="1"/>
    <col min="15" max="15" width="9.28515625" bestFit="1" customWidth="1"/>
    <col min="16" max="16" width="9.7109375" bestFit="1" customWidth="1"/>
    <col min="17" max="17" width="9.85546875" bestFit="1" customWidth="1"/>
    <col min="18" max="18" width="9.5703125" bestFit="1" customWidth="1"/>
    <col min="19" max="19" width="10.140625" bestFit="1" customWidth="1"/>
    <col min="20" max="20" width="9.42578125" bestFit="1" customWidth="1"/>
    <col min="21" max="21" width="8.85546875" bestFit="1" customWidth="1"/>
    <col min="22" max="22" width="9.85546875" bestFit="1" customWidth="1"/>
    <col min="23" max="23" width="9.7109375" bestFit="1" customWidth="1"/>
    <col min="24" max="24" width="9.42578125" bestFit="1" customWidth="1"/>
    <col min="25" max="25" width="10" bestFit="1" customWidth="1"/>
    <col min="26" max="26" width="9.7109375" bestFit="1" customWidth="1"/>
    <col min="27" max="27" width="9.28515625" bestFit="1" customWidth="1"/>
    <col min="28" max="28" width="9.7109375" bestFit="1" customWidth="1"/>
    <col min="29" max="29" width="9.85546875" bestFit="1" customWidth="1"/>
    <col min="30" max="30" width="9.5703125" bestFit="1" customWidth="1"/>
    <col min="31" max="31" width="10.140625" bestFit="1" customWidth="1"/>
    <col min="32" max="32" width="9.42578125" bestFit="1" customWidth="1"/>
    <col min="33" max="33" width="8.85546875" bestFit="1" customWidth="1"/>
    <col min="34" max="34" width="9.85546875" bestFit="1" customWidth="1"/>
    <col min="35" max="35" width="9.7109375" bestFit="1" customWidth="1"/>
    <col min="36" max="36" width="9.42578125" bestFit="1" customWidth="1"/>
    <col min="37" max="37" width="10" bestFit="1" customWidth="1"/>
    <col min="38" max="38" width="9.7109375" bestFit="1" customWidth="1"/>
    <col min="39" max="39" width="9.28515625" bestFit="1" customWidth="1"/>
    <col min="40" max="40" width="9.7109375" bestFit="1" customWidth="1"/>
    <col min="41" max="41" width="9.85546875" bestFit="1" customWidth="1"/>
    <col min="42" max="42" width="9.5703125" bestFit="1" customWidth="1"/>
    <col min="43" max="43" width="10.140625" bestFit="1" customWidth="1"/>
    <col min="44" max="44" width="9.42578125" bestFit="1" customWidth="1"/>
    <col min="45" max="45" width="8.85546875" bestFit="1" customWidth="1"/>
    <col min="46" max="46" width="9.85546875" bestFit="1" customWidth="1"/>
    <col min="47" max="47" width="9.7109375" bestFit="1" customWidth="1"/>
    <col min="48" max="48" width="9.42578125" bestFit="1" customWidth="1"/>
    <col min="49" max="49" width="10" bestFit="1" customWidth="1"/>
    <col min="50" max="50" width="9.7109375" bestFit="1" customWidth="1"/>
    <col min="51" max="51" width="9.28515625" bestFit="1" customWidth="1"/>
    <col min="52" max="52" width="9.7109375" bestFit="1" customWidth="1"/>
    <col min="53" max="53" width="9.85546875" bestFit="1" customWidth="1"/>
    <col min="54" max="54" width="9.5703125" bestFit="1" customWidth="1"/>
    <col min="55" max="55" width="10.140625" bestFit="1" customWidth="1"/>
    <col min="56" max="56" width="9.42578125" bestFit="1" customWidth="1"/>
    <col min="57" max="57" width="8.85546875" bestFit="1" customWidth="1"/>
    <col min="58" max="58" width="9.85546875" bestFit="1" customWidth="1"/>
    <col min="59" max="59" width="9.7109375" bestFit="1" customWidth="1"/>
    <col min="60" max="60" width="9.42578125" bestFit="1" customWidth="1"/>
    <col min="61" max="61" width="10" bestFit="1" customWidth="1"/>
    <col min="62" max="62" width="9.7109375" bestFit="1" customWidth="1"/>
    <col min="63" max="63" width="9.28515625" bestFit="1" customWidth="1"/>
    <col min="64" max="64" width="9.7109375" bestFit="1" customWidth="1"/>
    <col min="65" max="65" width="9.85546875" bestFit="1" customWidth="1"/>
    <col min="66" max="66" width="9.5703125" bestFit="1" customWidth="1"/>
    <col min="67" max="67" width="10.140625" bestFit="1" customWidth="1"/>
    <col min="68" max="68" width="9.42578125" bestFit="1" customWidth="1"/>
    <col min="69" max="69" width="8.85546875" bestFit="1" customWidth="1"/>
    <col min="70" max="70" width="9.85546875" bestFit="1" customWidth="1"/>
    <col min="71" max="71" width="9.7109375" bestFit="1" customWidth="1"/>
    <col min="72" max="72" width="9.42578125" bestFit="1" customWidth="1"/>
    <col min="73" max="73" width="10" bestFit="1" customWidth="1"/>
    <col min="74" max="74" width="9.7109375" bestFit="1" customWidth="1"/>
    <col min="75" max="75" width="9.28515625" bestFit="1" customWidth="1"/>
    <col min="76" max="76" width="9.7109375" bestFit="1" customWidth="1"/>
    <col min="77" max="77" width="9.85546875" bestFit="1" customWidth="1"/>
    <col min="78" max="78" width="9.5703125" bestFit="1" customWidth="1"/>
    <col min="79" max="79" width="10.140625" bestFit="1" customWidth="1"/>
    <col min="80" max="80" width="9.42578125" bestFit="1" customWidth="1"/>
    <col min="81" max="81" width="8.85546875" bestFit="1" customWidth="1"/>
    <col min="82" max="82" width="9.85546875" bestFit="1" customWidth="1"/>
    <col min="83" max="83" width="9.7109375" bestFit="1" customWidth="1"/>
    <col min="84" max="84" width="9.42578125" bestFit="1" customWidth="1"/>
    <col min="85" max="85" width="10" bestFit="1" customWidth="1"/>
    <col min="86" max="86" width="9.7109375" bestFit="1" customWidth="1"/>
    <col min="87" max="87" width="9.28515625" bestFit="1" customWidth="1"/>
    <col min="88" max="88" width="9.7109375" bestFit="1" customWidth="1"/>
    <col min="89" max="89" width="9.85546875" bestFit="1" customWidth="1"/>
    <col min="90" max="90" width="9.5703125" bestFit="1" customWidth="1"/>
    <col min="91" max="91" width="10.140625" bestFit="1" customWidth="1"/>
    <col min="92" max="92" width="9.42578125" bestFit="1" customWidth="1"/>
    <col min="93" max="93" width="8.85546875" bestFit="1" customWidth="1"/>
  </cols>
  <sheetData>
    <row r="1" spans="1:93">
      <c r="A1" s="12" t="s">
        <v>5</v>
      </c>
      <c r="B1" s="12">
        <v>100</v>
      </c>
    </row>
    <row r="2" spans="1:93">
      <c r="A2" s="12" t="s">
        <v>6</v>
      </c>
      <c r="B2" s="13">
        <v>5.0000000000000001E-3</v>
      </c>
    </row>
    <row r="3" spans="1:93">
      <c r="A3" s="12" t="s">
        <v>7</v>
      </c>
      <c r="B3" s="14">
        <v>0.05</v>
      </c>
      <c r="C3" t="s">
        <v>8</v>
      </c>
    </row>
    <row r="4" spans="1:93">
      <c r="A4" s="12" t="s">
        <v>12</v>
      </c>
      <c r="B4" s="15">
        <v>6</v>
      </c>
      <c r="C4" t="s">
        <v>13</v>
      </c>
    </row>
    <row r="5" spans="1:93">
      <c r="A5" s="12" t="s">
        <v>15</v>
      </c>
      <c r="B5" s="16">
        <v>43831</v>
      </c>
    </row>
    <row r="6" spans="1:93">
      <c r="A6" s="12" t="s">
        <v>14</v>
      </c>
      <c r="B6" s="16">
        <f>EOMONTH(B5,B4+6-1)</f>
        <v>44196</v>
      </c>
    </row>
    <row r="7" spans="1:93">
      <c r="A7" s="12" t="s">
        <v>20</v>
      </c>
      <c r="B7" s="15">
        <v>10</v>
      </c>
    </row>
    <row r="8" spans="1:93">
      <c r="B8" s="1"/>
    </row>
    <row r="9" spans="1:93">
      <c r="A9" t="s">
        <v>9</v>
      </c>
      <c r="C9" s="2">
        <f>B5</f>
        <v>43831</v>
      </c>
      <c r="D9" s="2">
        <f>C11+1</f>
        <v>43862</v>
      </c>
      <c r="E9" s="2">
        <f t="shared" ref="E9:BP9" si="0">D11+1</f>
        <v>43891</v>
      </c>
      <c r="F9" s="2">
        <f t="shared" si="0"/>
        <v>43922</v>
      </c>
      <c r="G9" s="2">
        <f t="shared" si="0"/>
        <v>43952</v>
      </c>
      <c r="H9" s="2">
        <f t="shared" si="0"/>
        <v>43983</v>
      </c>
      <c r="I9" s="2">
        <f t="shared" si="0"/>
        <v>44013</v>
      </c>
      <c r="J9" s="2">
        <f t="shared" si="0"/>
        <v>44044</v>
      </c>
      <c r="K9" s="2">
        <f t="shared" si="0"/>
        <v>44075</v>
      </c>
      <c r="L9" s="2">
        <f t="shared" si="0"/>
        <v>44105</v>
      </c>
      <c r="M9" s="2">
        <f t="shared" si="0"/>
        <v>44136</v>
      </c>
      <c r="N9" s="2">
        <f t="shared" si="0"/>
        <v>44166</v>
      </c>
      <c r="O9" s="2">
        <f t="shared" si="0"/>
        <v>44197</v>
      </c>
      <c r="P9" s="2">
        <f t="shared" si="0"/>
        <v>44228</v>
      </c>
      <c r="Q9" s="2">
        <f t="shared" si="0"/>
        <v>44256</v>
      </c>
      <c r="R9" s="2">
        <f t="shared" si="0"/>
        <v>44287</v>
      </c>
      <c r="S9" s="2">
        <f t="shared" si="0"/>
        <v>44317</v>
      </c>
      <c r="T9" s="2">
        <f t="shared" si="0"/>
        <v>44348</v>
      </c>
      <c r="U9" s="2">
        <f t="shared" si="0"/>
        <v>44378</v>
      </c>
      <c r="V9" s="2">
        <f t="shared" si="0"/>
        <v>44409</v>
      </c>
      <c r="W9" s="2">
        <f t="shared" si="0"/>
        <v>44440</v>
      </c>
      <c r="X9" s="2">
        <f t="shared" si="0"/>
        <v>44470</v>
      </c>
      <c r="Y9" s="2">
        <f t="shared" si="0"/>
        <v>44501</v>
      </c>
      <c r="Z9" s="2">
        <f t="shared" si="0"/>
        <v>44531</v>
      </c>
      <c r="AA9" s="2">
        <f t="shared" si="0"/>
        <v>44562</v>
      </c>
      <c r="AB9" s="2">
        <f t="shared" si="0"/>
        <v>44593</v>
      </c>
      <c r="AC9" s="2">
        <f t="shared" si="0"/>
        <v>44621</v>
      </c>
      <c r="AD9" s="2">
        <f t="shared" si="0"/>
        <v>44652</v>
      </c>
      <c r="AE9" s="2">
        <f t="shared" si="0"/>
        <v>44682</v>
      </c>
      <c r="AF9" s="2">
        <f t="shared" si="0"/>
        <v>44713</v>
      </c>
      <c r="AG9" s="2">
        <f t="shared" si="0"/>
        <v>44743</v>
      </c>
      <c r="AH9" s="2">
        <f t="shared" si="0"/>
        <v>44774</v>
      </c>
      <c r="AI9" s="2">
        <f t="shared" si="0"/>
        <v>44805</v>
      </c>
      <c r="AJ9" s="2">
        <f t="shared" si="0"/>
        <v>44835</v>
      </c>
      <c r="AK9" s="2">
        <f t="shared" si="0"/>
        <v>44866</v>
      </c>
      <c r="AL9" s="2">
        <f t="shared" si="0"/>
        <v>44896</v>
      </c>
      <c r="AM9" s="2">
        <f t="shared" si="0"/>
        <v>44927</v>
      </c>
      <c r="AN9" s="2">
        <f t="shared" si="0"/>
        <v>44958</v>
      </c>
      <c r="AO9" s="2">
        <f t="shared" si="0"/>
        <v>44986</v>
      </c>
      <c r="AP9" s="2">
        <f t="shared" si="0"/>
        <v>45017</v>
      </c>
      <c r="AQ9" s="2">
        <f t="shared" si="0"/>
        <v>45047</v>
      </c>
      <c r="AR9" s="2">
        <f t="shared" si="0"/>
        <v>45078</v>
      </c>
      <c r="AS9" s="2">
        <f t="shared" si="0"/>
        <v>45108</v>
      </c>
      <c r="AT9" s="2">
        <f t="shared" si="0"/>
        <v>45139</v>
      </c>
      <c r="AU9" s="2">
        <f t="shared" si="0"/>
        <v>45170</v>
      </c>
      <c r="AV9" s="2">
        <f t="shared" si="0"/>
        <v>45200</v>
      </c>
      <c r="AW9" s="2">
        <f t="shared" si="0"/>
        <v>45231</v>
      </c>
      <c r="AX9" s="2">
        <f t="shared" si="0"/>
        <v>45261</v>
      </c>
      <c r="AY9" s="2">
        <f t="shared" si="0"/>
        <v>45292</v>
      </c>
      <c r="AZ9" s="2">
        <f t="shared" si="0"/>
        <v>45323</v>
      </c>
      <c r="BA9" s="2">
        <f t="shared" si="0"/>
        <v>45352</v>
      </c>
      <c r="BB9" s="2">
        <f t="shared" si="0"/>
        <v>45383</v>
      </c>
      <c r="BC9" s="2">
        <f t="shared" si="0"/>
        <v>45413</v>
      </c>
      <c r="BD9" s="2">
        <f t="shared" si="0"/>
        <v>45444</v>
      </c>
      <c r="BE9" s="2">
        <f t="shared" si="0"/>
        <v>45474</v>
      </c>
      <c r="BF9" s="2">
        <f t="shared" si="0"/>
        <v>45505</v>
      </c>
      <c r="BG9" s="2">
        <f t="shared" si="0"/>
        <v>45536</v>
      </c>
      <c r="BH9" s="2">
        <f t="shared" si="0"/>
        <v>45566</v>
      </c>
      <c r="BI9" s="2">
        <f t="shared" si="0"/>
        <v>45597</v>
      </c>
      <c r="BJ9" s="2">
        <f t="shared" si="0"/>
        <v>45627</v>
      </c>
      <c r="BK9" s="2">
        <f t="shared" si="0"/>
        <v>45658</v>
      </c>
      <c r="BL9" s="2">
        <f t="shared" si="0"/>
        <v>45689</v>
      </c>
      <c r="BM9" s="2">
        <f t="shared" si="0"/>
        <v>45717</v>
      </c>
      <c r="BN9" s="2">
        <f t="shared" si="0"/>
        <v>45748</v>
      </c>
      <c r="BO9" s="2">
        <f t="shared" si="0"/>
        <v>45778</v>
      </c>
      <c r="BP9" s="2">
        <f t="shared" si="0"/>
        <v>45809</v>
      </c>
      <c r="BQ9" s="2">
        <f t="shared" ref="BQ9" si="1">BP11+1</f>
        <v>45839</v>
      </c>
      <c r="BR9" s="2">
        <f t="shared" ref="BR9:BV9" si="2">BQ11+1</f>
        <v>45870</v>
      </c>
      <c r="BS9" s="2">
        <f t="shared" si="2"/>
        <v>45901</v>
      </c>
      <c r="BT9" s="2">
        <f t="shared" si="2"/>
        <v>45931</v>
      </c>
      <c r="BU9" s="2">
        <f t="shared" si="2"/>
        <v>45962</v>
      </c>
      <c r="BV9" s="2">
        <f t="shared" si="2"/>
        <v>45992</v>
      </c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</row>
    <row r="10" spans="1:93" s="4" customFormat="1">
      <c r="A10" s="4" t="s">
        <v>10</v>
      </c>
      <c r="C10" s="4">
        <f>C11-C9+1</f>
        <v>31</v>
      </c>
      <c r="D10" s="4">
        <f>D11-D9+1</f>
        <v>29</v>
      </c>
      <c r="E10" s="4">
        <f t="shared" ref="E10:BP10" si="3">E11-E9+1</f>
        <v>31</v>
      </c>
      <c r="F10" s="4">
        <f t="shared" si="3"/>
        <v>30</v>
      </c>
      <c r="G10" s="4">
        <f t="shared" si="3"/>
        <v>31</v>
      </c>
      <c r="H10" s="4">
        <f t="shared" si="3"/>
        <v>30</v>
      </c>
      <c r="I10" s="4">
        <f t="shared" si="3"/>
        <v>31</v>
      </c>
      <c r="J10" s="4">
        <f t="shared" si="3"/>
        <v>31</v>
      </c>
      <c r="K10" s="4">
        <f t="shared" si="3"/>
        <v>30</v>
      </c>
      <c r="L10" s="4">
        <f t="shared" si="3"/>
        <v>31</v>
      </c>
      <c r="M10" s="4">
        <f t="shared" si="3"/>
        <v>30</v>
      </c>
      <c r="N10" s="4">
        <f t="shared" si="3"/>
        <v>31</v>
      </c>
      <c r="O10" s="4">
        <f t="shared" si="3"/>
        <v>31</v>
      </c>
      <c r="P10" s="4">
        <f t="shared" si="3"/>
        <v>28</v>
      </c>
      <c r="Q10" s="4">
        <f t="shared" si="3"/>
        <v>31</v>
      </c>
      <c r="R10" s="4">
        <f t="shared" si="3"/>
        <v>30</v>
      </c>
      <c r="S10" s="4">
        <f t="shared" si="3"/>
        <v>31</v>
      </c>
      <c r="T10" s="4">
        <f t="shared" si="3"/>
        <v>30</v>
      </c>
      <c r="U10" s="4">
        <f t="shared" si="3"/>
        <v>31</v>
      </c>
      <c r="V10" s="4">
        <f t="shared" si="3"/>
        <v>31</v>
      </c>
      <c r="W10" s="4">
        <f t="shared" si="3"/>
        <v>30</v>
      </c>
      <c r="X10" s="4">
        <f t="shared" si="3"/>
        <v>31</v>
      </c>
      <c r="Y10" s="4">
        <f t="shared" si="3"/>
        <v>30</v>
      </c>
      <c r="Z10" s="4">
        <f t="shared" si="3"/>
        <v>31</v>
      </c>
      <c r="AA10" s="4">
        <f t="shared" si="3"/>
        <v>31</v>
      </c>
      <c r="AB10" s="4">
        <f t="shared" si="3"/>
        <v>28</v>
      </c>
      <c r="AC10" s="4">
        <f t="shared" si="3"/>
        <v>31</v>
      </c>
      <c r="AD10" s="4">
        <f t="shared" si="3"/>
        <v>30</v>
      </c>
      <c r="AE10" s="4">
        <f t="shared" si="3"/>
        <v>31</v>
      </c>
      <c r="AF10" s="4">
        <f t="shared" si="3"/>
        <v>30</v>
      </c>
      <c r="AG10" s="4">
        <f t="shared" si="3"/>
        <v>31</v>
      </c>
      <c r="AH10" s="4">
        <f t="shared" si="3"/>
        <v>31</v>
      </c>
      <c r="AI10" s="4">
        <f t="shared" si="3"/>
        <v>30</v>
      </c>
      <c r="AJ10" s="4">
        <f t="shared" si="3"/>
        <v>31</v>
      </c>
      <c r="AK10" s="4">
        <f t="shared" si="3"/>
        <v>30</v>
      </c>
      <c r="AL10" s="4">
        <f t="shared" si="3"/>
        <v>31</v>
      </c>
      <c r="AM10" s="4">
        <f t="shared" si="3"/>
        <v>31</v>
      </c>
      <c r="AN10" s="4">
        <f t="shared" si="3"/>
        <v>28</v>
      </c>
      <c r="AO10" s="4">
        <f t="shared" si="3"/>
        <v>31</v>
      </c>
      <c r="AP10" s="4">
        <f t="shared" si="3"/>
        <v>30</v>
      </c>
      <c r="AQ10" s="4">
        <f t="shared" si="3"/>
        <v>31</v>
      </c>
      <c r="AR10" s="4">
        <f t="shared" si="3"/>
        <v>30</v>
      </c>
      <c r="AS10" s="4">
        <f t="shared" si="3"/>
        <v>31</v>
      </c>
      <c r="AT10" s="4">
        <f t="shared" si="3"/>
        <v>31</v>
      </c>
      <c r="AU10" s="4">
        <f t="shared" si="3"/>
        <v>30</v>
      </c>
      <c r="AV10" s="4">
        <f t="shared" si="3"/>
        <v>31</v>
      </c>
      <c r="AW10" s="4">
        <f t="shared" si="3"/>
        <v>30</v>
      </c>
      <c r="AX10" s="4">
        <f t="shared" si="3"/>
        <v>31</v>
      </c>
      <c r="AY10" s="4">
        <f t="shared" si="3"/>
        <v>31</v>
      </c>
      <c r="AZ10" s="4">
        <f t="shared" si="3"/>
        <v>29</v>
      </c>
      <c r="BA10" s="4">
        <f t="shared" si="3"/>
        <v>31</v>
      </c>
      <c r="BB10" s="4">
        <f t="shared" si="3"/>
        <v>30</v>
      </c>
      <c r="BC10" s="4">
        <f t="shared" si="3"/>
        <v>31</v>
      </c>
      <c r="BD10" s="4">
        <f t="shared" si="3"/>
        <v>30</v>
      </c>
      <c r="BE10" s="4">
        <f t="shared" si="3"/>
        <v>31</v>
      </c>
      <c r="BF10" s="4">
        <f t="shared" si="3"/>
        <v>31</v>
      </c>
      <c r="BG10" s="4">
        <f t="shared" si="3"/>
        <v>30</v>
      </c>
      <c r="BH10" s="4">
        <f t="shared" si="3"/>
        <v>31</v>
      </c>
      <c r="BI10" s="4">
        <f t="shared" si="3"/>
        <v>30</v>
      </c>
      <c r="BJ10" s="4">
        <f t="shared" si="3"/>
        <v>31</v>
      </c>
      <c r="BK10" s="4">
        <f t="shared" si="3"/>
        <v>31</v>
      </c>
      <c r="BL10" s="4">
        <f t="shared" si="3"/>
        <v>28</v>
      </c>
      <c r="BM10" s="4">
        <f t="shared" si="3"/>
        <v>31</v>
      </c>
      <c r="BN10" s="4">
        <f t="shared" si="3"/>
        <v>30</v>
      </c>
      <c r="BO10" s="4">
        <f t="shared" si="3"/>
        <v>31</v>
      </c>
      <c r="BP10" s="4">
        <f t="shared" si="3"/>
        <v>30</v>
      </c>
      <c r="BQ10" s="4">
        <f t="shared" ref="BQ10" si="4">BQ11-BQ9+1</f>
        <v>31</v>
      </c>
      <c r="BR10" s="4">
        <f t="shared" ref="BR10" si="5">BR11-BR9+1</f>
        <v>31</v>
      </c>
      <c r="BS10" s="4">
        <f t="shared" ref="BS10" si="6">BS11-BS9+1</f>
        <v>30</v>
      </c>
      <c r="BT10" s="4">
        <f t="shared" ref="BT10" si="7">BT11-BT9+1</f>
        <v>31</v>
      </c>
      <c r="BU10" s="4">
        <f t="shared" ref="BU10" si="8">BU11-BU9+1</f>
        <v>30</v>
      </c>
      <c r="BV10" s="4">
        <f t="shared" ref="BV10" si="9">BV11-BV9+1</f>
        <v>31</v>
      </c>
    </row>
    <row r="11" spans="1:93">
      <c r="A11" t="s">
        <v>11</v>
      </c>
      <c r="C11" s="2">
        <f>EOMONTH(C9,0)</f>
        <v>43861</v>
      </c>
      <c r="D11" s="2">
        <f>EOMONTH(D9,0)</f>
        <v>43890</v>
      </c>
      <c r="E11" s="2">
        <f t="shared" ref="E11:BP11" si="10">EOMONTH(E9,0)</f>
        <v>43921</v>
      </c>
      <c r="F11" s="2">
        <f t="shared" si="10"/>
        <v>43951</v>
      </c>
      <c r="G11" s="2">
        <f t="shared" si="10"/>
        <v>43982</v>
      </c>
      <c r="H11" s="2">
        <f t="shared" si="10"/>
        <v>44012</v>
      </c>
      <c r="I11" s="2">
        <f t="shared" si="10"/>
        <v>44043</v>
      </c>
      <c r="J11" s="2">
        <f t="shared" si="10"/>
        <v>44074</v>
      </c>
      <c r="K11" s="2">
        <f t="shared" si="10"/>
        <v>44104</v>
      </c>
      <c r="L11" s="2">
        <f t="shared" si="10"/>
        <v>44135</v>
      </c>
      <c r="M11" s="2">
        <f t="shared" si="10"/>
        <v>44165</v>
      </c>
      <c r="N11" s="2">
        <f t="shared" si="10"/>
        <v>44196</v>
      </c>
      <c r="O11" s="2">
        <f t="shared" si="10"/>
        <v>44227</v>
      </c>
      <c r="P11" s="2">
        <f t="shared" si="10"/>
        <v>44255</v>
      </c>
      <c r="Q11" s="2">
        <f t="shared" si="10"/>
        <v>44286</v>
      </c>
      <c r="R11" s="2">
        <f t="shared" si="10"/>
        <v>44316</v>
      </c>
      <c r="S11" s="2">
        <f t="shared" si="10"/>
        <v>44347</v>
      </c>
      <c r="T11" s="2">
        <f t="shared" si="10"/>
        <v>44377</v>
      </c>
      <c r="U11" s="2">
        <f t="shared" si="10"/>
        <v>44408</v>
      </c>
      <c r="V11" s="2">
        <f t="shared" si="10"/>
        <v>44439</v>
      </c>
      <c r="W11" s="2">
        <f t="shared" si="10"/>
        <v>44469</v>
      </c>
      <c r="X11" s="2">
        <f t="shared" si="10"/>
        <v>44500</v>
      </c>
      <c r="Y11" s="2">
        <f t="shared" si="10"/>
        <v>44530</v>
      </c>
      <c r="Z11" s="2">
        <f t="shared" si="10"/>
        <v>44561</v>
      </c>
      <c r="AA11" s="2">
        <f t="shared" si="10"/>
        <v>44592</v>
      </c>
      <c r="AB11" s="2">
        <f t="shared" si="10"/>
        <v>44620</v>
      </c>
      <c r="AC11" s="2">
        <f t="shared" si="10"/>
        <v>44651</v>
      </c>
      <c r="AD11" s="2">
        <f t="shared" si="10"/>
        <v>44681</v>
      </c>
      <c r="AE11" s="2">
        <f t="shared" si="10"/>
        <v>44712</v>
      </c>
      <c r="AF11" s="2">
        <f t="shared" si="10"/>
        <v>44742</v>
      </c>
      <c r="AG11" s="2">
        <f t="shared" si="10"/>
        <v>44773</v>
      </c>
      <c r="AH11" s="2">
        <f t="shared" si="10"/>
        <v>44804</v>
      </c>
      <c r="AI11" s="2">
        <f t="shared" si="10"/>
        <v>44834</v>
      </c>
      <c r="AJ11" s="2">
        <f t="shared" si="10"/>
        <v>44865</v>
      </c>
      <c r="AK11" s="2">
        <f t="shared" si="10"/>
        <v>44895</v>
      </c>
      <c r="AL11" s="2">
        <f t="shared" si="10"/>
        <v>44926</v>
      </c>
      <c r="AM11" s="2">
        <f t="shared" si="10"/>
        <v>44957</v>
      </c>
      <c r="AN11" s="2">
        <f t="shared" si="10"/>
        <v>44985</v>
      </c>
      <c r="AO11" s="2">
        <f t="shared" si="10"/>
        <v>45016</v>
      </c>
      <c r="AP11" s="2">
        <f t="shared" si="10"/>
        <v>45046</v>
      </c>
      <c r="AQ11" s="2">
        <f t="shared" si="10"/>
        <v>45077</v>
      </c>
      <c r="AR11" s="2">
        <f t="shared" si="10"/>
        <v>45107</v>
      </c>
      <c r="AS11" s="2">
        <f t="shared" si="10"/>
        <v>45138</v>
      </c>
      <c r="AT11" s="2">
        <f t="shared" si="10"/>
        <v>45169</v>
      </c>
      <c r="AU11" s="2">
        <f t="shared" si="10"/>
        <v>45199</v>
      </c>
      <c r="AV11" s="2">
        <f t="shared" si="10"/>
        <v>45230</v>
      </c>
      <c r="AW11" s="2">
        <f t="shared" si="10"/>
        <v>45260</v>
      </c>
      <c r="AX11" s="2">
        <f t="shared" si="10"/>
        <v>45291</v>
      </c>
      <c r="AY11" s="2">
        <f t="shared" si="10"/>
        <v>45322</v>
      </c>
      <c r="AZ11" s="2">
        <f t="shared" si="10"/>
        <v>45351</v>
      </c>
      <c r="BA11" s="2">
        <f t="shared" si="10"/>
        <v>45382</v>
      </c>
      <c r="BB11" s="2">
        <f t="shared" si="10"/>
        <v>45412</v>
      </c>
      <c r="BC11" s="2">
        <f t="shared" si="10"/>
        <v>45443</v>
      </c>
      <c r="BD11" s="2">
        <f t="shared" si="10"/>
        <v>45473</v>
      </c>
      <c r="BE11" s="2">
        <f t="shared" si="10"/>
        <v>45504</v>
      </c>
      <c r="BF11" s="2">
        <f t="shared" si="10"/>
        <v>45535</v>
      </c>
      <c r="BG11" s="2">
        <f t="shared" si="10"/>
        <v>45565</v>
      </c>
      <c r="BH11" s="2">
        <f t="shared" si="10"/>
        <v>45596</v>
      </c>
      <c r="BI11" s="2">
        <f t="shared" si="10"/>
        <v>45626</v>
      </c>
      <c r="BJ11" s="2">
        <f t="shared" si="10"/>
        <v>45657</v>
      </c>
      <c r="BK11" s="2">
        <f t="shared" si="10"/>
        <v>45688</v>
      </c>
      <c r="BL11" s="2">
        <f t="shared" si="10"/>
        <v>45716</v>
      </c>
      <c r="BM11" s="2">
        <f t="shared" si="10"/>
        <v>45747</v>
      </c>
      <c r="BN11" s="2">
        <f t="shared" si="10"/>
        <v>45777</v>
      </c>
      <c r="BO11" s="2">
        <f t="shared" si="10"/>
        <v>45808</v>
      </c>
      <c r="BP11" s="2">
        <f t="shared" si="10"/>
        <v>45838</v>
      </c>
      <c r="BQ11" s="2">
        <f t="shared" ref="BQ11" si="11">EOMONTH(BQ9,0)</f>
        <v>45869</v>
      </c>
      <c r="BR11" s="2">
        <f t="shared" ref="BR11:BV11" si="12">EOMONTH(BR9,0)</f>
        <v>45900</v>
      </c>
      <c r="BS11" s="2">
        <f t="shared" si="12"/>
        <v>45930</v>
      </c>
      <c r="BT11" s="2">
        <f t="shared" si="12"/>
        <v>45961</v>
      </c>
      <c r="BU11" s="2">
        <f t="shared" si="12"/>
        <v>45991</v>
      </c>
      <c r="BV11" s="2">
        <f t="shared" si="12"/>
        <v>46022</v>
      </c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</row>
    <row r="12" spans="1:93">
      <c r="A12" t="s">
        <v>2</v>
      </c>
      <c r="C12" s="3">
        <v>1</v>
      </c>
      <c r="D12" s="3">
        <f>C12+1</f>
        <v>2</v>
      </c>
      <c r="E12" s="3">
        <f t="shared" ref="E12:BP12" si="13">D12+1</f>
        <v>3</v>
      </c>
      <c r="F12" s="3">
        <f t="shared" si="13"/>
        <v>4</v>
      </c>
      <c r="G12" s="3">
        <f t="shared" si="13"/>
        <v>5</v>
      </c>
      <c r="H12" s="3">
        <f t="shared" si="13"/>
        <v>6</v>
      </c>
      <c r="I12" s="3">
        <f t="shared" si="13"/>
        <v>7</v>
      </c>
      <c r="J12" s="3">
        <f t="shared" si="13"/>
        <v>8</v>
      </c>
      <c r="K12" s="3">
        <f t="shared" si="13"/>
        <v>9</v>
      </c>
      <c r="L12" s="3">
        <f t="shared" si="13"/>
        <v>10</v>
      </c>
      <c r="M12" s="3">
        <f t="shared" si="13"/>
        <v>11</v>
      </c>
      <c r="N12" s="3">
        <f t="shared" si="13"/>
        <v>12</v>
      </c>
      <c r="O12" s="3">
        <f t="shared" si="13"/>
        <v>13</v>
      </c>
      <c r="P12" s="3">
        <f t="shared" si="13"/>
        <v>14</v>
      </c>
      <c r="Q12" s="3">
        <f t="shared" si="13"/>
        <v>15</v>
      </c>
      <c r="R12" s="3">
        <f t="shared" si="13"/>
        <v>16</v>
      </c>
      <c r="S12" s="3">
        <f t="shared" si="13"/>
        <v>17</v>
      </c>
      <c r="T12" s="3">
        <f t="shared" si="13"/>
        <v>18</v>
      </c>
      <c r="U12" s="3">
        <f t="shared" si="13"/>
        <v>19</v>
      </c>
      <c r="V12" s="3">
        <f t="shared" si="13"/>
        <v>20</v>
      </c>
      <c r="W12" s="3">
        <f t="shared" si="13"/>
        <v>21</v>
      </c>
      <c r="X12" s="3">
        <f t="shared" si="13"/>
        <v>22</v>
      </c>
      <c r="Y12" s="3">
        <f t="shared" si="13"/>
        <v>23</v>
      </c>
      <c r="Z12" s="3">
        <f t="shared" si="13"/>
        <v>24</v>
      </c>
      <c r="AA12" s="3">
        <f t="shared" si="13"/>
        <v>25</v>
      </c>
      <c r="AB12" s="3">
        <f t="shared" si="13"/>
        <v>26</v>
      </c>
      <c r="AC12" s="3">
        <f t="shared" si="13"/>
        <v>27</v>
      </c>
      <c r="AD12" s="3">
        <f t="shared" si="13"/>
        <v>28</v>
      </c>
      <c r="AE12" s="3">
        <f t="shared" si="13"/>
        <v>29</v>
      </c>
      <c r="AF12" s="3">
        <f t="shared" si="13"/>
        <v>30</v>
      </c>
      <c r="AG12" s="3">
        <f t="shared" si="13"/>
        <v>31</v>
      </c>
      <c r="AH12" s="3">
        <f t="shared" si="13"/>
        <v>32</v>
      </c>
      <c r="AI12" s="3">
        <f t="shared" si="13"/>
        <v>33</v>
      </c>
      <c r="AJ12" s="3">
        <f t="shared" si="13"/>
        <v>34</v>
      </c>
      <c r="AK12" s="3">
        <f t="shared" si="13"/>
        <v>35</v>
      </c>
      <c r="AL12" s="3">
        <f t="shared" si="13"/>
        <v>36</v>
      </c>
      <c r="AM12" s="3">
        <f t="shared" si="13"/>
        <v>37</v>
      </c>
      <c r="AN12" s="3">
        <f t="shared" si="13"/>
        <v>38</v>
      </c>
      <c r="AO12" s="3">
        <f t="shared" si="13"/>
        <v>39</v>
      </c>
      <c r="AP12" s="3">
        <f t="shared" si="13"/>
        <v>40</v>
      </c>
      <c r="AQ12" s="3">
        <f t="shared" si="13"/>
        <v>41</v>
      </c>
      <c r="AR12" s="3">
        <f t="shared" si="13"/>
        <v>42</v>
      </c>
      <c r="AS12" s="3">
        <f t="shared" si="13"/>
        <v>43</v>
      </c>
      <c r="AT12" s="3">
        <f t="shared" si="13"/>
        <v>44</v>
      </c>
      <c r="AU12" s="3">
        <f t="shared" si="13"/>
        <v>45</v>
      </c>
      <c r="AV12" s="3">
        <f t="shared" si="13"/>
        <v>46</v>
      </c>
      <c r="AW12" s="3">
        <f t="shared" si="13"/>
        <v>47</v>
      </c>
      <c r="AX12" s="3">
        <f t="shared" si="13"/>
        <v>48</v>
      </c>
      <c r="AY12" s="3">
        <f t="shared" si="13"/>
        <v>49</v>
      </c>
      <c r="AZ12" s="3">
        <f t="shared" si="13"/>
        <v>50</v>
      </c>
      <c r="BA12" s="3">
        <f t="shared" si="13"/>
        <v>51</v>
      </c>
      <c r="BB12" s="3">
        <f t="shared" si="13"/>
        <v>52</v>
      </c>
      <c r="BC12" s="3">
        <f t="shared" si="13"/>
        <v>53</v>
      </c>
      <c r="BD12" s="3">
        <f t="shared" si="13"/>
        <v>54</v>
      </c>
      <c r="BE12" s="3">
        <f t="shared" si="13"/>
        <v>55</v>
      </c>
      <c r="BF12" s="3">
        <f t="shared" si="13"/>
        <v>56</v>
      </c>
      <c r="BG12" s="3">
        <f t="shared" si="13"/>
        <v>57</v>
      </c>
      <c r="BH12" s="3">
        <f t="shared" si="13"/>
        <v>58</v>
      </c>
      <c r="BI12" s="3">
        <f t="shared" si="13"/>
        <v>59</v>
      </c>
      <c r="BJ12" s="3">
        <f t="shared" si="13"/>
        <v>60</v>
      </c>
      <c r="BK12" s="3">
        <f t="shared" si="13"/>
        <v>61</v>
      </c>
      <c r="BL12" s="3">
        <f t="shared" si="13"/>
        <v>62</v>
      </c>
      <c r="BM12" s="3">
        <f t="shared" si="13"/>
        <v>63</v>
      </c>
      <c r="BN12" s="3">
        <f t="shared" si="13"/>
        <v>64</v>
      </c>
      <c r="BO12" s="3">
        <f t="shared" si="13"/>
        <v>65</v>
      </c>
      <c r="BP12" s="3">
        <f t="shared" si="13"/>
        <v>66</v>
      </c>
      <c r="BQ12" s="3">
        <f t="shared" ref="BQ12" si="14">BP12+1</f>
        <v>67</v>
      </c>
      <c r="BR12" s="3">
        <f t="shared" ref="BR12:BV12" si="15">BQ12+1</f>
        <v>68</v>
      </c>
      <c r="BS12" s="3">
        <f t="shared" si="15"/>
        <v>69</v>
      </c>
      <c r="BT12" s="3">
        <f t="shared" si="15"/>
        <v>70</v>
      </c>
      <c r="BU12" s="3">
        <f t="shared" si="15"/>
        <v>71</v>
      </c>
      <c r="BV12" s="3">
        <f t="shared" si="15"/>
        <v>72</v>
      </c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</row>
    <row r="13" spans="1:93">
      <c r="A13" t="s">
        <v>16</v>
      </c>
      <c r="C13">
        <f>IF(C12&lt;=$B$4,1,0)</f>
        <v>1</v>
      </c>
      <c r="D13">
        <f t="shared" ref="D13:BO13" si="16">IF(D12&lt;=$B$4,1,0)</f>
        <v>1</v>
      </c>
      <c r="E13">
        <f t="shared" si="16"/>
        <v>1</v>
      </c>
      <c r="F13">
        <f t="shared" si="16"/>
        <v>1</v>
      </c>
      <c r="G13">
        <f t="shared" si="16"/>
        <v>1</v>
      </c>
      <c r="H13">
        <f t="shared" si="16"/>
        <v>1</v>
      </c>
      <c r="I13">
        <f t="shared" si="16"/>
        <v>0</v>
      </c>
      <c r="J13">
        <f t="shared" si="16"/>
        <v>0</v>
      </c>
      <c r="K13">
        <f t="shared" si="16"/>
        <v>0</v>
      </c>
      <c r="L13">
        <f t="shared" si="16"/>
        <v>0</v>
      </c>
      <c r="M13">
        <f t="shared" si="16"/>
        <v>0</v>
      </c>
      <c r="N13">
        <f t="shared" si="16"/>
        <v>0</v>
      </c>
      <c r="O13">
        <f t="shared" si="16"/>
        <v>0</v>
      </c>
      <c r="P13">
        <f t="shared" si="16"/>
        <v>0</v>
      </c>
      <c r="Q13">
        <f t="shared" si="16"/>
        <v>0</v>
      </c>
      <c r="R13">
        <f t="shared" si="16"/>
        <v>0</v>
      </c>
      <c r="S13">
        <f t="shared" si="16"/>
        <v>0</v>
      </c>
      <c r="T13">
        <f t="shared" si="16"/>
        <v>0</v>
      </c>
      <c r="U13">
        <f t="shared" si="16"/>
        <v>0</v>
      </c>
      <c r="V13">
        <f t="shared" si="16"/>
        <v>0</v>
      </c>
      <c r="W13">
        <f t="shared" si="16"/>
        <v>0</v>
      </c>
      <c r="X13">
        <f t="shared" si="16"/>
        <v>0</v>
      </c>
      <c r="Y13">
        <f t="shared" si="16"/>
        <v>0</v>
      </c>
      <c r="Z13">
        <f t="shared" si="16"/>
        <v>0</v>
      </c>
      <c r="AA13">
        <f t="shared" si="16"/>
        <v>0</v>
      </c>
      <c r="AB13">
        <f t="shared" si="16"/>
        <v>0</v>
      </c>
      <c r="AC13">
        <f t="shared" si="16"/>
        <v>0</v>
      </c>
      <c r="AD13">
        <f t="shared" si="16"/>
        <v>0</v>
      </c>
      <c r="AE13">
        <f t="shared" si="16"/>
        <v>0</v>
      </c>
      <c r="AF13">
        <f t="shared" si="16"/>
        <v>0</v>
      </c>
      <c r="AG13">
        <f t="shared" si="16"/>
        <v>0</v>
      </c>
      <c r="AH13">
        <f t="shared" si="16"/>
        <v>0</v>
      </c>
      <c r="AI13">
        <f t="shared" si="16"/>
        <v>0</v>
      </c>
      <c r="AJ13">
        <f t="shared" si="16"/>
        <v>0</v>
      </c>
      <c r="AK13">
        <f t="shared" si="16"/>
        <v>0</v>
      </c>
      <c r="AL13">
        <f t="shared" si="16"/>
        <v>0</v>
      </c>
      <c r="AM13">
        <f t="shared" si="16"/>
        <v>0</v>
      </c>
      <c r="AN13">
        <f t="shared" si="16"/>
        <v>0</v>
      </c>
      <c r="AO13">
        <f t="shared" si="16"/>
        <v>0</v>
      </c>
      <c r="AP13">
        <f t="shared" si="16"/>
        <v>0</v>
      </c>
      <c r="AQ13">
        <f t="shared" si="16"/>
        <v>0</v>
      </c>
      <c r="AR13">
        <f t="shared" si="16"/>
        <v>0</v>
      </c>
      <c r="AS13">
        <f t="shared" si="16"/>
        <v>0</v>
      </c>
      <c r="AT13">
        <f t="shared" si="16"/>
        <v>0</v>
      </c>
      <c r="AU13">
        <f t="shared" si="16"/>
        <v>0</v>
      </c>
      <c r="AV13">
        <f t="shared" si="16"/>
        <v>0</v>
      </c>
      <c r="AW13">
        <f t="shared" si="16"/>
        <v>0</v>
      </c>
      <c r="AX13">
        <f t="shared" si="16"/>
        <v>0</v>
      </c>
      <c r="AY13">
        <f t="shared" si="16"/>
        <v>0</v>
      </c>
      <c r="AZ13">
        <f t="shared" si="16"/>
        <v>0</v>
      </c>
      <c r="BA13">
        <f t="shared" si="16"/>
        <v>0</v>
      </c>
      <c r="BB13">
        <f t="shared" si="16"/>
        <v>0</v>
      </c>
      <c r="BC13">
        <f t="shared" si="16"/>
        <v>0</v>
      </c>
      <c r="BD13">
        <f t="shared" si="16"/>
        <v>0</v>
      </c>
      <c r="BE13">
        <f t="shared" si="16"/>
        <v>0</v>
      </c>
      <c r="BF13">
        <f t="shared" si="16"/>
        <v>0</v>
      </c>
      <c r="BG13">
        <f t="shared" si="16"/>
        <v>0</v>
      </c>
      <c r="BH13">
        <f t="shared" si="16"/>
        <v>0</v>
      </c>
      <c r="BI13">
        <f t="shared" si="16"/>
        <v>0</v>
      </c>
      <c r="BJ13">
        <f t="shared" si="16"/>
        <v>0</v>
      </c>
      <c r="BK13">
        <f t="shared" si="16"/>
        <v>0</v>
      </c>
      <c r="BL13">
        <f t="shared" si="16"/>
        <v>0</v>
      </c>
      <c r="BM13">
        <f t="shared" si="16"/>
        <v>0</v>
      </c>
      <c r="BN13">
        <f t="shared" si="16"/>
        <v>0</v>
      </c>
      <c r="BO13">
        <f t="shared" si="16"/>
        <v>0</v>
      </c>
      <c r="BP13">
        <f t="shared" ref="BP13:BQ13" si="17">IF(BP12&lt;=$B$4,1,0)</f>
        <v>0</v>
      </c>
      <c r="BQ13">
        <f t="shared" si="17"/>
        <v>0</v>
      </c>
      <c r="BR13">
        <f t="shared" ref="BR13" si="18">IF(BR12&lt;=$B$4,1,0)</f>
        <v>0</v>
      </c>
      <c r="BS13">
        <f t="shared" ref="BS13" si="19">IF(BS12&lt;=$B$4,1,0)</f>
        <v>0</v>
      </c>
      <c r="BT13">
        <f t="shared" ref="BT13" si="20">IF(BT12&lt;=$B$4,1,0)</f>
        <v>0</v>
      </c>
      <c r="BU13">
        <f t="shared" ref="BU13" si="21">IF(BU12&lt;=$B$4,1,0)</f>
        <v>0</v>
      </c>
      <c r="BV13">
        <f t="shared" ref="BV13" si="22">IF(BV12&lt;=$B$4,1,0)</f>
        <v>0</v>
      </c>
    </row>
    <row r="14" spans="1:93">
      <c r="A14" t="s">
        <v>18</v>
      </c>
      <c r="B14">
        <v>3</v>
      </c>
      <c r="C14">
        <f>IF(MOD(C$12,$B14)=0,1,0)</f>
        <v>0</v>
      </c>
      <c r="D14">
        <f t="shared" ref="D14:BO14" si="23">IF(MOD(D$12,$B14)=0,1,0)</f>
        <v>0</v>
      </c>
      <c r="E14">
        <f t="shared" si="23"/>
        <v>1</v>
      </c>
      <c r="F14">
        <f t="shared" si="23"/>
        <v>0</v>
      </c>
      <c r="G14">
        <f t="shared" si="23"/>
        <v>0</v>
      </c>
      <c r="H14">
        <f t="shared" si="23"/>
        <v>1</v>
      </c>
      <c r="I14">
        <f t="shared" si="23"/>
        <v>0</v>
      </c>
      <c r="J14">
        <f t="shared" si="23"/>
        <v>0</v>
      </c>
      <c r="K14">
        <f t="shared" si="23"/>
        <v>1</v>
      </c>
      <c r="L14">
        <f t="shared" si="23"/>
        <v>0</v>
      </c>
      <c r="M14">
        <f t="shared" si="23"/>
        <v>0</v>
      </c>
      <c r="N14">
        <f t="shared" si="23"/>
        <v>1</v>
      </c>
      <c r="O14">
        <f t="shared" si="23"/>
        <v>0</v>
      </c>
      <c r="P14">
        <f t="shared" si="23"/>
        <v>0</v>
      </c>
      <c r="Q14">
        <f t="shared" si="23"/>
        <v>1</v>
      </c>
      <c r="R14">
        <f t="shared" si="23"/>
        <v>0</v>
      </c>
      <c r="S14">
        <f t="shared" si="23"/>
        <v>0</v>
      </c>
      <c r="T14">
        <f t="shared" si="23"/>
        <v>1</v>
      </c>
      <c r="U14">
        <f t="shared" si="23"/>
        <v>0</v>
      </c>
      <c r="V14">
        <f t="shared" si="23"/>
        <v>0</v>
      </c>
      <c r="W14">
        <f t="shared" si="23"/>
        <v>1</v>
      </c>
      <c r="X14">
        <f t="shared" si="23"/>
        <v>0</v>
      </c>
      <c r="Y14">
        <f t="shared" si="23"/>
        <v>0</v>
      </c>
      <c r="Z14">
        <f t="shared" si="23"/>
        <v>1</v>
      </c>
      <c r="AA14">
        <f t="shared" si="23"/>
        <v>0</v>
      </c>
      <c r="AB14">
        <f t="shared" si="23"/>
        <v>0</v>
      </c>
      <c r="AC14">
        <f t="shared" si="23"/>
        <v>1</v>
      </c>
      <c r="AD14">
        <f t="shared" si="23"/>
        <v>0</v>
      </c>
      <c r="AE14">
        <f t="shared" si="23"/>
        <v>0</v>
      </c>
      <c r="AF14">
        <f t="shared" si="23"/>
        <v>1</v>
      </c>
      <c r="AG14">
        <f t="shared" si="23"/>
        <v>0</v>
      </c>
      <c r="AH14">
        <f t="shared" si="23"/>
        <v>0</v>
      </c>
      <c r="AI14">
        <f t="shared" si="23"/>
        <v>1</v>
      </c>
      <c r="AJ14">
        <f t="shared" si="23"/>
        <v>0</v>
      </c>
      <c r="AK14">
        <f t="shared" si="23"/>
        <v>0</v>
      </c>
      <c r="AL14">
        <f t="shared" si="23"/>
        <v>1</v>
      </c>
      <c r="AM14">
        <f t="shared" si="23"/>
        <v>0</v>
      </c>
      <c r="AN14">
        <f t="shared" si="23"/>
        <v>0</v>
      </c>
      <c r="AO14">
        <f t="shared" si="23"/>
        <v>1</v>
      </c>
      <c r="AP14">
        <f t="shared" si="23"/>
        <v>0</v>
      </c>
      <c r="AQ14">
        <f t="shared" si="23"/>
        <v>0</v>
      </c>
      <c r="AR14">
        <f t="shared" si="23"/>
        <v>1</v>
      </c>
      <c r="AS14">
        <f t="shared" si="23"/>
        <v>0</v>
      </c>
      <c r="AT14">
        <f t="shared" si="23"/>
        <v>0</v>
      </c>
      <c r="AU14">
        <f t="shared" si="23"/>
        <v>1</v>
      </c>
      <c r="AV14">
        <f t="shared" si="23"/>
        <v>0</v>
      </c>
      <c r="AW14">
        <f t="shared" si="23"/>
        <v>0</v>
      </c>
      <c r="AX14">
        <f t="shared" si="23"/>
        <v>1</v>
      </c>
      <c r="AY14">
        <f t="shared" si="23"/>
        <v>0</v>
      </c>
      <c r="AZ14">
        <f t="shared" si="23"/>
        <v>0</v>
      </c>
      <c r="BA14">
        <f t="shared" si="23"/>
        <v>1</v>
      </c>
      <c r="BB14">
        <f t="shared" si="23"/>
        <v>0</v>
      </c>
      <c r="BC14">
        <f t="shared" si="23"/>
        <v>0</v>
      </c>
      <c r="BD14">
        <f t="shared" si="23"/>
        <v>1</v>
      </c>
      <c r="BE14">
        <f t="shared" si="23"/>
        <v>0</v>
      </c>
      <c r="BF14">
        <f t="shared" si="23"/>
        <v>0</v>
      </c>
      <c r="BG14">
        <f t="shared" si="23"/>
        <v>1</v>
      </c>
      <c r="BH14">
        <f t="shared" si="23"/>
        <v>0</v>
      </c>
      <c r="BI14">
        <f t="shared" si="23"/>
        <v>0</v>
      </c>
      <c r="BJ14">
        <f t="shared" si="23"/>
        <v>1</v>
      </c>
      <c r="BK14">
        <f t="shared" si="23"/>
        <v>0</v>
      </c>
      <c r="BL14">
        <f t="shared" si="23"/>
        <v>0</v>
      </c>
      <c r="BM14">
        <f t="shared" si="23"/>
        <v>1</v>
      </c>
      <c r="BN14">
        <f t="shared" si="23"/>
        <v>0</v>
      </c>
      <c r="BO14">
        <f t="shared" si="23"/>
        <v>0</v>
      </c>
      <c r="BP14">
        <f t="shared" ref="BP14:BV14" si="24">IF(MOD(BP$12,$B14)=0,1,0)</f>
        <v>1</v>
      </c>
      <c r="BQ14">
        <f t="shared" si="24"/>
        <v>0</v>
      </c>
      <c r="BR14">
        <f t="shared" si="24"/>
        <v>0</v>
      </c>
      <c r="BS14">
        <f t="shared" si="24"/>
        <v>1</v>
      </c>
      <c r="BT14">
        <f t="shared" si="24"/>
        <v>0</v>
      </c>
      <c r="BU14">
        <f t="shared" si="24"/>
        <v>0</v>
      </c>
      <c r="BV14">
        <f t="shared" si="24"/>
        <v>1</v>
      </c>
    </row>
    <row r="15" spans="1:93">
      <c r="A15" t="s">
        <v>17</v>
      </c>
      <c r="B15">
        <v>6</v>
      </c>
      <c r="C15">
        <f t="shared" ref="C15" si="25">IF(AND(C11&gt;=$B$6,MOD(C$12,$B15)=0),1,0)</f>
        <v>0</v>
      </c>
      <c r="D15">
        <f>IF(AND(D11&gt;=$B$6,MOD(D$12,$B15)=0,SUM($C$15:C15)&lt;10),1,0)</f>
        <v>0</v>
      </c>
      <c r="E15">
        <f>IF(AND(E11&gt;=$B$6,MOD(E$12,$B15)=0,SUM($C$15:D15)&lt;10),1,0)</f>
        <v>0</v>
      </c>
      <c r="F15">
        <f>IF(AND(F11&gt;=$B$6,MOD(F$12,$B15)=0,SUM($C$15:E15)&lt;10),1,0)</f>
        <v>0</v>
      </c>
      <c r="G15">
        <f>IF(AND(G11&gt;=$B$6,MOD(G$12,$B15)=0,SUM($C$15:F15)&lt;10),1,0)</f>
        <v>0</v>
      </c>
      <c r="H15">
        <f>IF(AND(H11&gt;=$B$6,MOD(H$12,$B15)=0,SUM($C$15:G15)&lt;10),1,0)</f>
        <v>0</v>
      </c>
      <c r="I15">
        <f>IF(AND(I11&gt;=$B$6,MOD(I$12,$B15)=0,SUM($C$15:H15)&lt;10),1,0)</f>
        <v>0</v>
      </c>
      <c r="J15">
        <f>IF(AND(J11&gt;=$B$6,MOD(J$12,$B15)=0,SUM($C$15:I15)&lt;10),1,0)</f>
        <v>0</v>
      </c>
      <c r="K15">
        <f>IF(AND(K11&gt;=$B$6,MOD(K$12,$B15)=0,SUM($C$15:J15)&lt;10),1,0)</f>
        <v>0</v>
      </c>
      <c r="L15">
        <f>IF(AND(L11&gt;=$B$6,MOD(L$12,$B15)=0,SUM($C$15:K15)&lt;10),1,0)</f>
        <v>0</v>
      </c>
      <c r="M15">
        <f>IF(AND(M11&gt;=$B$6,MOD(M$12,$B15)=0,SUM($C$15:L15)&lt;10),1,0)</f>
        <v>0</v>
      </c>
      <c r="N15">
        <f>IF(AND(N11&gt;=$B$6,MOD(N$12,$B15)=0,SUM($C$15:M15)&lt;10),1,0)</f>
        <v>1</v>
      </c>
      <c r="O15">
        <f>IF(AND(O11&gt;=$B$6,MOD(O$12,$B15)=0,SUM($C$15:N15)&lt;10),1,0)</f>
        <v>0</v>
      </c>
      <c r="P15">
        <f>IF(AND(P11&gt;=$B$6,MOD(P$12,$B15)=0,SUM($C$15:O15)&lt;10),1,0)</f>
        <v>0</v>
      </c>
      <c r="Q15">
        <f>IF(AND(Q11&gt;=$B$6,MOD(Q$12,$B15)=0,SUM($C$15:P15)&lt;10),1,0)</f>
        <v>0</v>
      </c>
      <c r="R15">
        <f>IF(AND(R11&gt;=$B$6,MOD(R$12,$B15)=0,SUM($C$15:Q15)&lt;10),1,0)</f>
        <v>0</v>
      </c>
      <c r="S15">
        <f>IF(AND(S11&gt;=$B$6,MOD(S$12,$B15)=0,SUM($C$15:R15)&lt;10),1,0)</f>
        <v>0</v>
      </c>
      <c r="T15">
        <f>IF(AND(T11&gt;=$B$6,MOD(T$12,$B15)=0,SUM($C$15:S15)&lt;10),1,0)</f>
        <v>1</v>
      </c>
      <c r="U15">
        <f>IF(AND(U11&gt;=$B$6,MOD(U$12,$B15)=0,SUM($C$15:T15)&lt;10),1,0)</f>
        <v>0</v>
      </c>
      <c r="V15">
        <f>IF(AND(V11&gt;=$B$6,MOD(V$12,$B15)=0,SUM($C$15:U15)&lt;10),1,0)</f>
        <v>0</v>
      </c>
      <c r="W15">
        <f>IF(AND(W11&gt;=$B$6,MOD(W$12,$B15)=0,SUM($C$15:V15)&lt;10),1,0)</f>
        <v>0</v>
      </c>
      <c r="X15">
        <f>IF(AND(X11&gt;=$B$6,MOD(X$12,$B15)=0,SUM($C$15:W15)&lt;10),1,0)</f>
        <v>0</v>
      </c>
      <c r="Y15">
        <f>IF(AND(Y11&gt;=$B$6,MOD(Y$12,$B15)=0,SUM($C$15:X15)&lt;10),1,0)</f>
        <v>0</v>
      </c>
      <c r="Z15">
        <f>IF(AND(Z11&gt;=$B$6,MOD(Z$12,$B15)=0,SUM($C$15:Y15)&lt;10),1,0)</f>
        <v>1</v>
      </c>
      <c r="AA15">
        <f>IF(AND(AA11&gt;=$B$6,MOD(AA$12,$B15)=0,SUM($C$15:Z15)&lt;10),1,0)</f>
        <v>0</v>
      </c>
      <c r="AB15">
        <f>IF(AND(AB11&gt;=$B$6,MOD(AB$12,$B15)=0,SUM($C$15:AA15)&lt;10),1,0)</f>
        <v>0</v>
      </c>
      <c r="AC15">
        <f>IF(AND(AC11&gt;=$B$6,MOD(AC$12,$B15)=0,SUM($C$15:AB15)&lt;10),1,0)</f>
        <v>0</v>
      </c>
      <c r="AD15">
        <f>IF(AND(AD11&gt;=$B$6,MOD(AD$12,$B15)=0,SUM($C$15:AC15)&lt;10),1,0)</f>
        <v>0</v>
      </c>
      <c r="AE15">
        <f>IF(AND(AE11&gt;=$B$6,MOD(AE$12,$B15)=0,SUM($C$15:AD15)&lt;10),1,0)</f>
        <v>0</v>
      </c>
      <c r="AF15">
        <f>IF(AND(AF11&gt;=$B$6,MOD(AF$12,$B15)=0,SUM($C$15:AE15)&lt;10),1,0)</f>
        <v>1</v>
      </c>
      <c r="AG15">
        <f>IF(AND(AG11&gt;=$B$6,MOD(AG$12,$B15)=0,SUM($C$15:AF15)&lt;10),1,0)</f>
        <v>0</v>
      </c>
      <c r="AH15">
        <f>IF(AND(AH11&gt;=$B$6,MOD(AH$12,$B15)=0,SUM($C$15:AG15)&lt;10),1,0)</f>
        <v>0</v>
      </c>
      <c r="AI15">
        <f>IF(AND(AI11&gt;=$B$6,MOD(AI$12,$B15)=0,SUM($C$15:AH15)&lt;10),1,0)</f>
        <v>0</v>
      </c>
      <c r="AJ15">
        <f>IF(AND(AJ11&gt;=$B$6,MOD(AJ$12,$B15)=0,SUM($C$15:AI15)&lt;10),1,0)</f>
        <v>0</v>
      </c>
      <c r="AK15">
        <f>IF(AND(AK11&gt;=$B$6,MOD(AK$12,$B15)=0,SUM($C$15:AJ15)&lt;10),1,0)</f>
        <v>0</v>
      </c>
      <c r="AL15">
        <f>IF(AND(AL11&gt;=$B$6,MOD(AL$12,$B15)=0,SUM($C$15:AK15)&lt;10),1,0)</f>
        <v>1</v>
      </c>
      <c r="AM15">
        <f>IF(AND(AM11&gt;=$B$6,MOD(AM$12,$B15)=0,SUM($C$15:AL15)&lt;10),1,0)</f>
        <v>0</v>
      </c>
      <c r="AN15">
        <f>IF(AND(AN11&gt;=$B$6,MOD(AN$12,$B15)=0,SUM($C$15:AM15)&lt;10),1,0)</f>
        <v>0</v>
      </c>
      <c r="AO15">
        <f>IF(AND(AO11&gt;=$B$6,MOD(AO$12,$B15)=0,SUM($C$15:AN15)&lt;10),1,0)</f>
        <v>0</v>
      </c>
      <c r="AP15">
        <f>IF(AND(AP11&gt;=$B$6,MOD(AP$12,$B15)=0,SUM($C$15:AO15)&lt;10),1,0)</f>
        <v>0</v>
      </c>
      <c r="AQ15">
        <f>IF(AND(AQ11&gt;=$B$6,MOD(AQ$12,$B15)=0,SUM($C$15:AP15)&lt;10),1,0)</f>
        <v>0</v>
      </c>
      <c r="AR15">
        <f>IF(AND(AR11&gt;=$B$6,MOD(AR$12,$B15)=0,SUM($C$15:AQ15)&lt;10),1,0)</f>
        <v>1</v>
      </c>
      <c r="AS15">
        <f>IF(AND(AS11&gt;=$B$6,MOD(AS$12,$B15)=0,SUM($C$15:AR15)&lt;10),1,0)</f>
        <v>0</v>
      </c>
      <c r="AT15">
        <f>IF(AND(AT11&gt;=$B$6,MOD(AT$12,$B15)=0,SUM($C$15:AS15)&lt;10),1,0)</f>
        <v>0</v>
      </c>
      <c r="AU15">
        <f>IF(AND(AU11&gt;=$B$6,MOD(AU$12,$B15)=0,SUM($C$15:AT15)&lt;10),1,0)</f>
        <v>0</v>
      </c>
      <c r="AV15">
        <f>IF(AND(AV11&gt;=$B$6,MOD(AV$12,$B15)=0,SUM($C$15:AU15)&lt;10),1,0)</f>
        <v>0</v>
      </c>
      <c r="AW15">
        <f>IF(AND(AW11&gt;=$B$6,MOD(AW$12,$B15)=0,SUM($C$15:AV15)&lt;10),1,0)</f>
        <v>0</v>
      </c>
      <c r="AX15">
        <f>IF(AND(AX11&gt;=$B$6,MOD(AX$12,$B15)=0,SUM($C$15:AW15)&lt;10),1,0)</f>
        <v>1</v>
      </c>
      <c r="AY15">
        <f>IF(AND(AY11&gt;=$B$6,MOD(AY$12,$B15)=0,SUM($C$15:AX15)&lt;10),1,0)</f>
        <v>0</v>
      </c>
      <c r="AZ15">
        <f>IF(AND(AZ11&gt;=$B$6,MOD(AZ$12,$B15)=0,SUM($C$15:AY15)&lt;10),1,0)</f>
        <v>0</v>
      </c>
      <c r="BA15">
        <f>IF(AND(BA11&gt;=$B$6,MOD(BA$12,$B15)=0,SUM($C$15:AZ15)&lt;10),1,0)</f>
        <v>0</v>
      </c>
      <c r="BB15">
        <f>IF(AND(BB11&gt;=$B$6,MOD(BB$12,$B15)=0,SUM($C$15:BA15)&lt;10),1,0)</f>
        <v>0</v>
      </c>
      <c r="BC15">
        <f>IF(AND(BC11&gt;=$B$6,MOD(BC$12,$B15)=0,SUM($C$15:BB15)&lt;10),1,0)</f>
        <v>0</v>
      </c>
      <c r="BD15">
        <f>IF(AND(BD11&gt;=$B$6,MOD(BD$12,$B15)=0,SUM($C$15:BC15)&lt;10),1,0)</f>
        <v>1</v>
      </c>
      <c r="BE15">
        <f>IF(AND(BE11&gt;=$B$6,MOD(BE$12,$B15)=0,SUM($C$15:BD15)&lt;10),1,0)</f>
        <v>0</v>
      </c>
      <c r="BF15">
        <f>IF(AND(BF11&gt;=$B$6,MOD(BF$12,$B15)=0,SUM($C$15:BE15)&lt;10),1,0)</f>
        <v>0</v>
      </c>
      <c r="BG15">
        <f>IF(AND(BG11&gt;=$B$6,MOD(BG$12,$B15)=0,SUM($C$15:BF15)&lt;10),1,0)</f>
        <v>0</v>
      </c>
      <c r="BH15">
        <f>IF(AND(BH11&gt;=$B$6,MOD(BH$12,$B15)=0,SUM($C$15:BG15)&lt;10),1,0)</f>
        <v>0</v>
      </c>
      <c r="BI15">
        <f>IF(AND(BI11&gt;=$B$6,MOD(BI$12,$B15)=0,SUM($C$15:BH15)&lt;10),1,0)</f>
        <v>0</v>
      </c>
      <c r="BJ15">
        <f>IF(AND(BJ11&gt;=$B$6,MOD(BJ$12,$B15)=0,SUM($C$15:BI15)&lt;10),1,0)</f>
        <v>1</v>
      </c>
      <c r="BK15">
        <f>IF(AND(BK11&gt;=$B$6,MOD(BK$12,$B15)=0,SUM($C$15:BJ15)&lt;10),1,0)</f>
        <v>0</v>
      </c>
      <c r="BL15">
        <f>IF(AND(BL11&gt;=$B$6,MOD(BL$12,$B15)=0,SUM($C$15:BK15)&lt;10),1,0)</f>
        <v>0</v>
      </c>
      <c r="BM15">
        <f>IF(AND(BM11&gt;=$B$6,MOD(BM$12,$B15)=0,SUM($C$15:BL15)&lt;10),1,0)</f>
        <v>0</v>
      </c>
      <c r="BN15">
        <f>IF(AND(BN11&gt;=$B$6,MOD(BN$12,$B15)=0,SUM($C$15:BM15)&lt;10),1,0)</f>
        <v>0</v>
      </c>
      <c r="BO15">
        <f>IF(AND(BO11&gt;=$B$6,MOD(BO$12,$B15)=0,SUM($C$15:BN15)&lt;10),1,0)</f>
        <v>0</v>
      </c>
      <c r="BP15">
        <f>IF(AND(BP11&gt;=$B$6,MOD(BP$12,$B15)=0,SUM($C$15:BO15)&lt;10),1,0)</f>
        <v>1</v>
      </c>
      <c r="BQ15">
        <f>IF(AND(BQ11&gt;=$B$6,MOD(BQ$12,$B15)=0,SUM($C$15:BP15)&lt;10),1,0)</f>
        <v>0</v>
      </c>
      <c r="BR15">
        <f>IF(AND(BR11&gt;=$B$6,MOD(BR$12,$B15)=0,SUM($C$15:BQ15)&lt;10),1,0)</f>
        <v>0</v>
      </c>
      <c r="BS15">
        <f>IF(AND(BS11&gt;=$B$6,MOD(BS$12,$B15)=0,SUM($C$15:BR15)&lt;10),1,0)</f>
        <v>0</v>
      </c>
      <c r="BT15">
        <f>IF(AND(BT11&gt;=$B$6,MOD(BT$12,$B15)=0,SUM($C$15:BS15)&lt;10),1,0)</f>
        <v>0</v>
      </c>
      <c r="BU15">
        <f>IF(AND(BU11&gt;=$B$6,MOD(BU$12,$B15)=0,SUM($C$15:BT15)&lt;10),1,0)</f>
        <v>0</v>
      </c>
      <c r="BV15">
        <f>IF(AND(BV11&gt;=$B$6,MOD(BV$12,$B15)=0,SUM($C$15:BU15)&lt;10),1,0)</f>
        <v>0</v>
      </c>
    </row>
    <row r="17" spans="1:74" s="10" customFormat="1">
      <c r="A17" s="10" t="s">
        <v>0</v>
      </c>
      <c r="C17" s="11">
        <v>0</v>
      </c>
      <c r="D17" s="11">
        <f ca="1">C24</f>
        <v>20</v>
      </c>
      <c r="E17" s="11">
        <f t="shared" ref="E17:BP17" ca="1" si="26">D24</f>
        <v>40</v>
      </c>
      <c r="F17" s="11">
        <f t="shared" ca="1" si="26"/>
        <v>60.573424657534247</v>
      </c>
      <c r="G17" s="11">
        <f t="shared" ca="1" si="26"/>
        <v>80.573424657534247</v>
      </c>
      <c r="H17" s="11">
        <f t="shared" ca="1" si="26"/>
        <v>100.57342465753425</v>
      </c>
      <c r="I17" s="11">
        <f t="shared" ca="1" si="26"/>
        <v>101.75317556764871</v>
      </c>
      <c r="J17" s="11">
        <f t="shared" ca="1" si="26"/>
        <v>101.75317556764871</v>
      </c>
      <c r="K17" s="11">
        <f t="shared" ca="1" si="26"/>
        <v>101.75317556764871</v>
      </c>
      <c r="L17" s="11">
        <f t="shared" ca="1" si="26"/>
        <v>103.03554435562455</v>
      </c>
      <c r="M17" s="11">
        <f t="shared" ca="1" si="26"/>
        <v>103.03554435562455</v>
      </c>
      <c r="N17" s="11">
        <f t="shared" ca="1" si="26"/>
        <v>103.03554435562455</v>
      </c>
      <c r="O17" s="11">
        <f t="shared" ca="1" si="26"/>
        <v>92.70788251396209</v>
      </c>
      <c r="P17" s="11">
        <f t="shared" ca="1" si="26"/>
        <v>92.70788251396209</v>
      </c>
      <c r="Q17" s="11">
        <f t="shared" ca="1" si="26"/>
        <v>92.70788251396209</v>
      </c>
      <c r="R17" s="11">
        <f t="shared" ca="1" si="26"/>
        <v>93.850856407969843</v>
      </c>
      <c r="S17" s="11">
        <f t="shared" ca="1" si="26"/>
        <v>93.850856407969843</v>
      </c>
      <c r="T17" s="11">
        <f t="shared" ca="1" si="26"/>
        <v>93.850856407969843</v>
      </c>
      <c r="U17" s="11">
        <f t="shared" ca="1" si="26"/>
        <v>83.389935422879404</v>
      </c>
      <c r="V17" s="11">
        <f t="shared" ca="1" si="26"/>
        <v>83.389935422879404</v>
      </c>
      <c r="W17" s="11">
        <f t="shared" ca="1" si="26"/>
        <v>83.389935422879404</v>
      </c>
      <c r="X17" s="11">
        <f t="shared" ca="1" si="26"/>
        <v>84.440877074784183</v>
      </c>
      <c r="Y17" s="11">
        <f t="shared" ca="1" si="26"/>
        <v>84.440877074784183</v>
      </c>
      <c r="Z17" s="11">
        <f t="shared" ca="1" si="26"/>
        <v>84.440877074784183</v>
      </c>
      <c r="AA17" s="11">
        <f t="shared" ca="1" si="26"/>
        <v>73.874890508256158</v>
      </c>
      <c r="AB17" s="11">
        <f t="shared" ca="1" si="26"/>
        <v>73.874890508256158</v>
      </c>
      <c r="AC17" s="11">
        <f t="shared" ca="1" si="26"/>
        <v>73.874890508256158</v>
      </c>
      <c r="AD17" s="11">
        <f t="shared" ca="1" si="26"/>
        <v>74.785676829590827</v>
      </c>
      <c r="AE17" s="11">
        <f t="shared" ca="1" si="26"/>
        <v>74.785676829590827</v>
      </c>
      <c r="AF17" s="11">
        <f t="shared" ca="1" si="26"/>
        <v>74.785676829590827</v>
      </c>
      <c r="AG17" s="11">
        <f t="shared" ca="1" si="26"/>
        <v>64.082979016132356</v>
      </c>
      <c r="AH17" s="11">
        <f t="shared" ca="1" si="26"/>
        <v>64.082979016132356</v>
      </c>
      <c r="AI17" s="11">
        <f t="shared" ca="1" si="26"/>
        <v>64.082979016132356</v>
      </c>
      <c r="AJ17" s="11">
        <f t="shared" ca="1" si="26"/>
        <v>64.890600121541141</v>
      </c>
      <c r="AK17" s="11">
        <f t="shared" ca="1" si="26"/>
        <v>64.890600121541141</v>
      </c>
      <c r="AL17" s="11">
        <f t="shared" ca="1" si="26"/>
        <v>64.890600121541141</v>
      </c>
      <c r="AM17" s="11">
        <f t="shared" ca="1" si="26"/>
        <v>54.074136479601066</v>
      </c>
      <c r="AN17" s="11">
        <f t="shared" ca="1" si="26"/>
        <v>54.074136479601066</v>
      </c>
      <c r="AO17" s="11">
        <f t="shared" ca="1" si="26"/>
        <v>54.074136479601066</v>
      </c>
      <c r="AP17" s="11">
        <f t="shared" ca="1" si="26"/>
        <v>54.740803915650943</v>
      </c>
      <c r="AQ17" s="11">
        <f t="shared" ca="1" si="26"/>
        <v>54.740803915650943</v>
      </c>
      <c r="AR17" s="11">
        <f t="shared" ca="1" si="26"/>
        <v>54.740803915650943</v>
      </c>
      <c r="AS17" s="11">
        <f t="shared" ca="1" si="26"/>
        <v>43.783901145974397</v>
      </c>
      <c r="AT17" s="11">
        <f t="shared" ca="1" si="26"/>
        <v>43.783901145974397</v>
      </c>
      <c r="AU17" s="11">
        <f t="shared" ca="1" si="26"/>
        <v>43.783901145974397</v>
      </c>
      <c r="AV17" s="11">
        <f t="shared" ca="1" si="26"/>
        <v>44.335698256307225</v>
      </c>
      <c r="AW17" s="11">
        <f t="shared" ca="1" si="26"/>
        <v>44.335698256307225</v>
      </c>
      <c r="AX17" s="11">
        <f t="shared" ca="1" si="26"/>
        <v>44.335698256307225</v>
      </c>
      <c r="AY17" s="11">
        <f t="shared" ca="1" si="26"/>
        <v>33.255905841200708</v>
      </c>
      <c r="AZ17" s="11">
        <f t="shared" ca="1" si="26"/>
        <v>33.255905841200708</v>
      </c>
      <c r="BA17" s="11">
        <f t="shared" ca="1" si="26"/>
        <v>33.255905841200708</v>
      </c>
      <c r="BB17" s="11">
        <f t="shared" ca="1" si="26"/>
        <v>33.670465763330746</v>
      </c>
      <c r="BC17" s="11">
        <f t="shared" ca="1" si="26"/>
        <v>33.670465763330746</v>
      </c>
      <c r="BD17" s="11">
        <f t="shared" ca="1" si="26"/>
        <v>33.670465763330746</v>
      </c>
      <c r="BE17" s="11">
        <f t="shared" ca="1" si="26"/>
        <v>22.446064821910813</v>
      </c>
      <c r="BF17" s="11">
        <f t="shared" ca="1" si="26"/>
        <v>22.446064821910813</v>
      </c>
      <c r="BG17" s="11">
        <f t="shared" ca="1" si="26"/>
        <v>22.446064821910813</v>
      </c>
      <c r="BH17" s="11">
        <f t="shared" ca="1" si="26"/>
        <v>22.728946734734894</v>
      </c>
      <c r="BI17" s="11">
        <f t="shared" ca="1" si="26"/>
        <v>22.728946734734894</v>
      </c>
      <c r="BJ17" s="11">
        <f t="shared" ca="1" si="26"/>
        <v>22.728946734734894</v>
      </c>
      <c r="BK17" s="11">
        <f t="shared" ca="1" si="26"/>
        <v>11.369765658867154</v>
      </c>
      <c r="BL17" s="11">
        <f t="shared" ca="1" si="26"/>
        <v>11.369765658867154</v>
      </c>
      <c r="BM17" s="11">
        <f t="shared" ca="1" si="26"/>
        <v>11.369765658867154</v>
      </c>
      <c r="BN17" s="11">
        <f t="shared" ca="1" si="26"/>
        <v>11.50994085192168</v>
      </c>
      <c r="BO17" s="11">
        <f t="shared" ca="1" si="26"/>
        <v>11.50994085192168</v>
      </c>
      <c r="BP17" s="11">
        <f t="shared" ca="1" si="26"/>
        <v>11.50994085192168</v>
      </c>
      <c r="BQ17" s="11">
        <f t="shared" ref="BQ17" ca="1" si="27">BP24</f>
        <v>-5.888638247029121E-4</v>
      </c>
      <c r="BR17" s="11">
        <f t="shared" ref="BR17:BV17" ca="1" si="28">BQ24</f>
        <v>-5.888638247029121E-4</v>
      </c>
      <c r="BS17" s="11">
        <f t="shared" ca="1" si="28"/>
        <v>-5.888638247029121E-4</v>
      </c>
      <c r="BT17" s="11">
        <f t="shared" ca="1" si="28"/>
        <v>-5.962851222197159E-4</v>
      </c>
      <c r="BU17" s="11">
        <f t="shared" ca="1" si="28"/>
        <v>-5.962851222197159E-4</v>
      </c>
      <c r="BV17" s="11">
        <f t="shared" ca="1" si="28"/>
        <v>-5.962851222197159E-4</v>
      </c>
    </row>
    <row r="18" spans="1:74" s="6" customFormat="1">
      <c r="A18" s="5" t="s">
        <v>1</v>
      </c>
      <c r="C18" s="7">
        <v>20</v>
      </c>
      <c r="D18" s="7">
        <v>20</v>
      </c>
      <c r="E18" s="7">
        <v>20</v>
      </c>
      <c r="F18" s="7">
        <v>20</v>
      </c>
      <c r="G18" s="7">
        <v>20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</row>
    <row r="19" spans="1:74" s="6" customFormat="1">
      <c r="A19" s="5" t="s">
        <v>6</v>
      </c>
      <c r="C19" s="7">
        <f>$B$2*C10/365*($B$1-SUM($C$18:C18))*C13</f>
        <v>3.3972602739726028E-2</v>
      </c>
      <c r="D19" s="7">
        <f>$B$2*D10/365*($B$1-SUM($C$18:D18))*D13</f>
        <v>2.3835616438356164E-2</v>
      </c>
      <c r="E19" s="7">
        <f>$B$2*E10/365*($B$1-SUM($C$18:E18))*E13</f>
        <v>1.6986301369863014E-2</v>
      </c>
      <c r="F19" s="7">
        <f>$B$2*F10/365*($B$1-SUM($C$18:F18))*F13</f>
        <v>8.21917808219178E-3</v>
      </c>
      <c r="G19" s="7">
        <f>$B$2*G10/365*($B$1-SUM($C$18:G18))*G13</f>
        <v>0</v>
      </c>
      <c r="H19" s="7">
        <f>$B$2*H10/365*($B$1-SUM($C$18:H18))*H13</f>
        <v>0</v>
      </c>
      <c r="I19" s="7">
        <f>$B$2*I10/365*($B$1-SUM($C$18:I18))*I13</f>
        <v>0</v>
      </c>
      <c r="J19" s="7">
        <f>$B$2*J10/365*($B$1-SUM($C$18:J18))*J13</f>
        <v>0</v>
      </c>
      <c r="K19" s="7">
        <f>$B$2*K10/365*($B$1-SUM($C$18:K18))*K13</f>
        <v>0</v>
      </c>
      <c r="L19" s="7">
        <f>$B$2*L10/365*($B$1-SUM($C$18:L18))*L13</f>
        <v>0</v>
      </c>
      <c r="M19" s="7">
        <f>$B$2*M10/365*($B$1-SUM($C$18:M18))*M13</f>
        <v>0</v>
      </c>
      <c r="N19" s="7">
        <f>$B$2*N10/365*($B$1-SUM($C$18:N18))*N13</f>
        <v>0</v>
      </c>
      <c r="O19" s="7">
        <f>$B$2*O10/365*($B$1-SUM($C$18:O18))*O13</f>
        <v>0</v>
      </c>
      <c r="P19" s="7">
        <f>$B$2*P10/365*($B$1-SUM($C$18:P18))*P13</f>
        <v>0</v>
      </c>
      <c r="Q19" s="7">
        <f>$B$2*Q10/365*($B$1-SUM($C$18:Q18))*Q13</f>
        <v>0</v>
      </c>
      <c r="R19" s="7">
        <f>$B$2*R10/365*($B$1-SUM($C$18:R18))*R13</f>
        <v>0</v>
      </c>
      <c r="S19" s="7">
        <f>$B$2*S10/365*($B$1-SUM($C$18:S18))*S13</f>
        <v>0</v>
      </c>
      <c r="T19" s="7">
        <f>$B$2*T10/365*($B$1-SUM($C$18:T18))*T13</f>
        <v>0</v>
      </c>
      <c r="U19" s="7">
        <f>$B$2*U10/365*($B$1-SUM($C$18:U18))*U13</f>
        <v>0</v>
      </c>
      <c r="V19" s="7">
        <f>$B$2*V10/365*($B$1-SUM($C$18:V18))*V13</f>
        <v>0</v>
      </c>
      <c r="W19" s="7">
        <f>$B$2*W10/365*($B$1-SUM($C$18:W18))*W13</f>
        <v>0</v>
      </c>
      <c r="X19" s="7">
        <f>$B$2*X10/365*($B$1-SUM($C$18:X18))*X13</f>
        <v>0</v>
      </c>
      <c r="Y19" s="7">
        <f>$B$2*Y10/365*($B$1-SUM($C$18:Y18))*Y13</f>
        <v>0</v>
      </c>
      <c r="Z19" s="7">
        <f>$B$2*Z10/365*($B$1-SUM($C$18:Z18))*Z13</f>
        <v>0</v>
      </c>
      <c r="AA19" s="7">
        <f>$B$2*AA10/365*($B$1-SUM($C$18:AA18))*AA13</f>
        <v>0</v>
      </c>
      <c r="AB19" s="7">
        <f>$B$2*AB10/365*($B$1-SUM($C$18:AB18))*AB13</f>
        <v>0</v>
      </c>
      <c r="AC19" s="7">
        <f>$B$2*AC10/365*($B$1-SUM($C$18:AC18))*AC13</f>
        <v>0</v>
      </c>
      <c r="AD19" s="7">
        <f>$B$2*AD10/365*($B$1-SUM($C$18:AD18))*AD13</f>
        <v>0</v>
      </c>
      <c r="AE19" s="7">
        <f>$B$2*AE10/365*($B$1-SUM($C$18:AE18))*AE13</f>
        <v>0</v>
      </c>
      <c r="AF19" s="7">
        <f>$B$2*AF10/365*($B$1-SUM($C$18:AF18))*AF13</f>
        <v>0</v>
      </c>
      <c r="AG19" s="7">
        <f>$B$2*AG10/365*($B$1-SUM($C$18:AG18))*AG13</f>
        <v>0</v>
      </c>
      <c r="AH19" s="7">
        <f>$B$2*AH10/365*($B$1-SUM($C$18:AH18))*AH13</f>
        <v>0</v>
      </c>
      <c r="AI19" s="7">
        <f>$B$2*AI10/365*($B$1-SUM($C$18:AI18))*AI13</f>
        <v>0</v>
      </c>
      <c r="AJ19" s="7">
        <f>$B$2*AJ10/365*($B$1-SUM($C$18:AJ18))*AJ13</f>
        <v>0</v>
      </c>
      <c r="AK19" s="7">
        <f>$B$2*AK10/365*($B$1-SUM($C$18:AK18))*AK13</f>
        <v>0</v>
      </c>
      <c r="AL19" s="7">
        <f>$B$2*AL10/365*($B$1-SUM($C$18:AL18))*AL13</f>
        <v>0</v>
      </c>
      <c r="AM19" s="7">
        <f>$B$2*AM10/365*($B$1-SUM($C$18:AM18))*AM13</f>
        <v>0</v>
      </c>
      <c r="AN19" s="7">
        <f>$B$2*AN10/365*($B$1-SUM($C$18:AN18))*AN13</f>
        <v>0</v>
      </c>
      <c r="AO19" s="7">
        <f>$B$2*AO10/365*($B$1-SUM($C$18:AO18))*AO13</f>
        <v>0</v>
      </c>
      <c r="AP19" s="7">
        <f>$B$2*AP10/365*($B$1-SUM($C$18:AP18))*AP13</f>
        <v>0</v>
      </c>
      <c r="AQ19" s="7">
        <f>$B$2*AQ10/365*($B$1-SUM($C$18:AQ18))*AQ13</f>
        <v>0</v>
      </c>
      <c r="AR19" s="7">
        <f>$B$2*AR10/365*($B$1-SUM($C$18:AR18))*AR13</f>
        <v>0</v>
      </c>
      <c r="AS19" s="7">
        <f>$B$2*AS10/365*($B$1-SUM($C$18:AS18))*AS13</f>
        <v>0</v>
      </c>
      <c r="AT19" s="7">
        <f>$B$2*AT10/365*($B$1-SUM($C$18:AT18))*AT13</f>
        <v>0</v>
      </c>
      <c r="AU19" s="7">
        <f>$B$2*AU10/365*($B$1-SUM($C$18:AU18))*AU13</f>
        <v>0</v>
      </c>
      <c r="AV19" s="7">
        <f>$B$2*AV10/365*($B$1-SUM($C$18:AV18))*AV13</f>
        <v>0</v>
      </c>
      <c r="AW19" s="7">
        <f>$B$2*AW10/365*($B$1-SUM($C$18:AW18))*AW13</f>
        <v>0</v>
      </c>
      <c r="AX19" s="7">
        <f>$B$2*AX10/365*($B$1-SUM($C$18:AX18))*AX13</f>
        <v>0</v>
      </c>
      <c r="AY19" s="7">
        <f>$B$2*AY10/365*($B$1-SUM($C$18:AY18))*AY13</f>
        <v>0</v>
      </c>
      <c r="AZ19" s="7">
        <f>$B$2*AZ10/365*($B$1-SUM($C$18:AZ18))*AZ13</f>
        <v>0</v>
      </c>
      <c r="BA19" s="7">
        <f>$B$2*BA10/365*($B$1-SUM($C$18:BA18))*BA13</f>
        <v>0</v>
      </c>
      <c r="BB19" s="7">
        <f>$B$2*BB10/365*($B$1-SUM($C$18:BB18))*BB13</f>
        <v>0</v>
      </c>
      <c r="BC19" s="7">
        <f>$B$2*BC10/365*($B$1-SUM($C$18:BC18))*BC13</f>
        <v>0</v>
      </c>
      <c r="BD19" s="7">
        <f>$B$2*BD10/365*($B$1-SUM($C$18:BD18))*BD13</f>
        <v>0</v>
      </c>
      <c r="BE19" s="7">
        <f>$B$2*BE10/365*($B$1-SUM($C$18:BE18))*BE13</f>
        <v>0</v>
      </c>
      <c r="BF19" s="7">
        <f>$B$2*BF10/365*($B$1-SUM($C$18:BF18))*BF13</f>
        <v>0</v>
      </c>
      <c r="BG19" s="7">
        <f>$B$2*BG10/365*($B$1-SUM($C$18:BG18))*BG13</f>
        <v>0</v>
      </c>
      <c r="BH19" s="7">
        <f>$B$2*BH10/365*($B$1-SUM($C$18:BH18))*BH13</f>
        <v>0</v>
      </c>
      <c r="BI19" s="7">
        <f>$B$2*BI10/365*($B$1-SUM($C$18:BI18))*BI13</f>
        <v>0</v>
      </c>
      <c r="BJ19" s="7">
        <f>$B$2*BJ10/365*($B$1-SUM($C$18:BJ18))*BJ13</f>
        <v>0</v>
      </c>
      <c r="BK19" s="7">
        <f>$B$2*BK10/365*($B$1-SUM($C$18:BK18))*BK13</f>
        <v>0</v>
      </c>
      <c r="BL19" s="7">
        <f>$B$2*BL10/365*($B$1-SUM($C$18:BL18))*BL13</f>
        <v>0</v>
      </c>
      <c r="BM19" s="7">
        <f>$B$2*BM10/365*($B$1-SUM($C$18:BM18))*BM13</f>
        <v>0</v>
      </c>
      <c r="BN19" s="7">
        <f>$B$2*BN10/365*($B$1-SUM($C$18:BN18))*BN13</f>
        <v>0</v>
      </c>
      <c r="BO19" s="7">
        <f>$B$2*BO10/365*($B$1-SUM($C$18:BO18))*BO13</f>
        <v>0</v>
      </c>
      <c r="BP19" s="7">
        <f>$B$2*BP10/365*($B$1-SUM($C$18:BP18))*BP13</f>
        <v>0</v>
      </c>
      <c r="BQ19" s="7">
        <f>$B$2*BQ10/365*($B$1-SUM($C$18:BQ18))*BQ13</f>
        <v>0</v>
      </c>
      <c r="BR19" s="7">
        <f>$B$2*BR10/365*($B$1-SUM($C$18:BR18))*BR13</f>
        <v>0</v>
      </c>
      <c r="BS19" s="7">
        <f>$B$2*BS10/365*($B$1-SUM($C$18:BS18))*BS13</f>
        <v>0</v>
      </c>
      <c r="BT19" s="7">
        <f>$B$2*BT10/365*($B$1-SUM($C$18:BT18))*BT13</f>
        <v>0</v>
      </c>
      <c r="BU19" s="7">
        <f>$B$2*BU10/365*($B$1-SUM($C$18:BU18))*BU13</f>
        <v>0</v>
      </c>
      <c r="BV19" s="7">
        <f>$B$2*BV10/365*($B$1-SUM($C$18:BV18))*BV13</f>
        <v>0</v>
      </c>
    </row>
    <row r="20" spans="1:74" s="6" customFormat="1">
      <c r="A20" s="5" t="s">
        <v>19</v>
      </c>
      <c r="C20" s="7">
        <f>$B$3*C10/365*(C17+C18)</f>
        <v>8.4931506849315067E-2</v>
      </c>
      <c r="D20" s="7">
        <f ca="1">$B$3*D10/365*(D17+D18)</f>
        <v>0.15890410958904114</v>
      </c>
      <c r="E20" s="7">
        <f t="shared" ref="E20:BP20" ca="1" si="29">$B$3*E10/365*(E17+E18)</f>
        <v>0.25479452054794521</v>
      </c>
      <c r="F20" s="7">
        <f t="shared" ca="1" si="29"/>
        <v>0.33112366297616813</v>
      </c>
      <c r="G20" s="7">
        <f t="shared" ca="1" si="29"/>
        <v>0.42709262525802216</v>
      </c>
      <c r="H20" s="7">
        <f t="shared" ca="1" si="29"/>
        <v>0.41331544379808588</v>
      </c>
      <c r="I20" s="7">
        <f t="shared" ca="1" si="29"/>
        <v>0.43210252638316576</v>
      </c>
      <c r="J20" s="7">
        <f t="shared" ca="1" si="29"/>
        <v>0.43210252638316576</v>
      </c>
      <c r="K20" s="7">
        <f t="shared" ca="1" si="29"/>
        <v>0.41816373520951522</v>
      </c>
      <c r="L20" s="7">
        <f t="shared" ca="1" si="29"/>
        <v>0.43754820205813166</v>
      </c>
      <c r="M20" s="7">
        <f t="shared" ca="1" si="29"/>
        <v>0.42343374392722416</v>
      </c>
      <c r="N20" s="7">
        <f t="shared" ca="1" si="29"/>
        <v>0.43754820205813166</v>
      </c>
      <c r="O20" s="7">
        <f t="shared" ca="1" si="29"/>
        <v>0.39369100793600342</v>
      </c>
      <c r="P20" s="7">
        <f t="shared" ca="1" si="29"/>
        <v>0.35559187813574505</v>
      </c>
      <c r="Q20" s="7">
        <f t="shared" ca="1" si="29"/>
        <v>0.39369100793600342</v>
      </c>
      <c r="R20" s="7">
        <f t="shared" ca="1" si="29"/>
        <v>0.38568845099165683</v>
      </c>
      <c r="S20" s="7">
        <f t="shared" ca="1" si="29"/>
        <v>0.3985447326913788</v>
      </c>
      <c r="T20" s="7">
        <f t="shared" ca="1" si="29"/>
        <v>0.38568845099165683</v>
      </c>
      <c r="U20" s="7">
        <f t="shared" ca="1" si="29"/>
        <v>0.35412164357661119</v>
      </c>
      <c r="V20" s="7">
        <f t="shared" ca="1" si="29"/>
        <v>0.35412164357661119</v>
      </c>
      <c r="W20" s="7">
        <f t="shared" ca="1" si="29"/>
        <v>0.34269836475155918</v>
      </c>
      <c r="X20" s="7">
        <f t="shared" ca="1" si="29"/>
        <v>0.35858454648196025</v>
      </c>
      <c r="Y20" s="7">
        <f t="shared" ca="1" si="29"/>
        <v>0.34701730304705825</v>
      </c>
      <c r="Z20" s="7">
        <f t="shared" ca="1" si="29"/>
        <v>0.35858454648196025</v>
      </c>
      <c r="AA20" s="7">
        <f t="shared" ca="1" si="29"/>
        <v>0.31371528845971791</v>
      </c>
      <c r="AB20" s="7">
        <f t="shared" ca="1" si="29"/>
        <v>0.28335574441522915</v>
      </c>
      <c r="AC20" s="7">
        <f t="shared" ca="1" si="29"/>
        <v>0.31371528845971791</v>
      </c>
      <c r="AD20" s="7">
        <f t="shared" ca="1" si="29"/>
        <v>0.30733839792982526</v>
      </c>
      <c r="AE20" s="7">
        <f t="shared" ca="1" si="29"/>
        <v>0.31758301119415283</v>
      </c>
      <c r="AF20" s="7">
        <f t="shared" ca="1" si="29"/>
        <v>0.30733839792982526</v>
      </c>
      <c r="AG20" s="7">
        <f t="shared" ca="1" si="29"/>
        <v>0.27213319856165796</v>
      </c>
      <c r="AH20" s="7">
        <f t="shared" ca="1" si="29"/>
        <v>0.27213319856165796</v>
      </c>
      <c r="AI20" s="7">
        <f t="shared" ca="1" si="29"/>
        <v>0.26335470828547541</v>
      </c>
      <c r="AJ20" s="7">
        <f t="shared" ca="1" si="29"/>
        <v>0.27556282243394181</v>
      </c>
      <c r="AK20" s="7">
        <f t="shared" ca="1" si="29"/>
        <v>0.26667369912962108</v>
      </c>
      <c r="AL20" s="7">
        <f t="shared" ca="1" si="29"/>
        <v>0.27556282243394181</v>
      </c>
      <c r="AM20" s="7">
        <f t="shared" ca="1" si="29"/>
        <v>0.22962989463940178</v>
      </c>
      <c r="AN20" s="7">
        <f t="shared" ca="1" si="29"/>
        <v>0.2074076467710726</v>
      </c>
      <c r="AO20" s="7">
        <f t="shared" ca="1" si="29"/>
        <v>0.22962989463940178</v>
      </c>
      <c r="AP20" s="7">
        <f t="shared" ca="1" si="29"/>
        <v>0.22496220787253809</v>
      </c>
      <c r="AQ20" s="7">
        <f t="shared" ca="1" si="29"/>
        <v>0.23246094813495607</v>
      </c>
      <c r="AR20" s="7">
        <f t="shared" ca="1" si="29"/>
        <v>0.22496220787253809</v>
      </c>
      <c r="AS20" s="7">
        <f t="shared" ca="1" si="29"/>
        <v>0.18593163500345292</v>
      </c>
      <c r="AT20" s="7">
        <f t="shared" ca="1" si="29"/>
        <v>0.18593163500345292</v>
      </c>
      <c r="AU20" s="7">
        <f t="shared" ca="1" si="29"/>
        <v>0.17993384032592216</v>
      </c>
      <c r="AV20" s="7">
        <f t="shared" ca="1" si="29"/>
        <v>0.18827488300623615</v>
      </c>
      <c r="AW20" s="7">
        <f t="shared" ca="1" si="29"/>
        <v>0.18220149968345434</v>
      </c>
      <c r="AX20" s="7">
        <f t="shared" ca="1" si="29"/>
        <v>0.18827488300623615</v>
      </c>
      <c r="AY20" s="7">
        <f t="shared" ca="1" si="29"/>
        <v>0.14122370973660575</v>
      </c>
      <c r="AZ20" s="7">
        <f t="shared" ca="1" si="29"/>
        <v>0.13211250265682475</v>
      </c>
      <c r="BA20" s="7">
        <f t="shared" ca="1" si="29"/>
        <v>0.14122370973660575</v>
      </c>
      <c r="BB20" s="7">
        <f t="shared" ca="1" si="29"/>
        <v>0.1383717771095784</v>
      </c>
      <c r="BC20" s="7">
        <f t="shared" ca="1" si="29"/>
        <v>0.14298416967989769</v>
      </c>
      <c r="BD20" s="7">
        <f t="shared" ca="1" si="29"/>
        <v>0.1383717771095784</v>
      </c>
      <c r="BE20" s="7">
        <f t="shared" ca="1" si="29"/>
        <v>9.5318905408114413E-2</v>
      </c>
      <c r="BF20" s="7">
        <f t="shared" ca="1" si="29"/>
        <v>9.5318905408114413E-2</v>
      </c>
      <c r="BG20" s="7">
        <f t="shared" ca="1" si="29"/>
        <v>9.2244102007852644E-2</v>
      </c>
      <c r="BH20" s="7">
        <f t="shared" ca="1" si="29"/>
        <v>9.6520184763942696E-2</v>
      </c>
      <c r="BI20" s="7">
        <f t="shared" ca="1" si="29"/>
        <v>9.3406630416718733E-2</v>
      </c>
      <c r="BJ20" s="7">
        <f t="shared" ca="1" si="29"/>
        <v>9.6520184763942696E-2</v>
      </c>
      <c r="BK20" s="7">
        <f t="shared" ca="1" si="29"/>
        <v>4.8282566496559147E-2</v>
      </c>
      <c r="BL20" s="7">
        <f t="shared" ca="1" si="29"/>
        <v>4.3610060061408266E-2</v>
      </c>
      <c r="BM20" s="7">
        <f t="shared" ca="1" si="29"/>
        <v>4.8282566496559147E-2</v>
      </c>
      <c r="BN20" s="7">
        <f t="shared" ca="1" si="29"/>
        <v>4.7301126788719228E-2</v>
      </c>
      <c r="BO20" s="7">
        <f t="shared" ca="1" si="29"/>
        <v>4.8877831015009879E-2</v>
      </c>
      <c r="BP20" s="7">
        <f t="shared" ca="1" si="29"/>
        <v>4.7301126788719228E-2</v>
      </c>
      <c r="BQ20" s="7">
        <f t="shared" ref="BQ20" ca="1" si="30">$B$3*BQ10/365*(BQ17+BQ18)</f>
        <v>-2.5006545980534625E-6</v>
      </c>
      <c r="BR20" s="7">
        <f t="shared" ref="BR20:BV20" ca="1" si="31">$B$3*BR10/365*(BR17+BR18)</f>
        <v>-2.5006545980534625E-6</v>
      </c>
      <c r="BS20" s="7">
        <f t="shared" ca="1" si="31"/>
        <v>-2.419988320696899E-6</v>
      </c>
      <c r="BT20" s="7">
        <f t="shared" ca="1" si="31"/>
        <v>-2.5321696970974238E-6</v>
      </c>
      <c r="BU20" s="7">
        <f t="shared" ca="1" si="31"/>
        <v>-2.4504868036426678E-6</v>
      </c>
      <c r="BV20" s="7">
        <f t="shared" ca="1" si="31"/>
        <v>-2.5321696970974238E-6</v>
      </c>
    </row>
    <row r="21" spans="1:74" s="6" customFormat="1">
      <c r="A21" s="5" t="s">
        <v>3</v>
      </c>
      <c r="C21" s="7">
        <f t="shared" ref="C21:D21" ca="1" si="32">C14*SUM(OFFSET(C20,-1,-$B$14+1,2,$B$14))</f>
        <v>0</v>
      </c>
      <c r="D21" s="7">
        <f t="shared" ca="1" si="32"/>
        <v>0</v>
      </c>
      <c r="E21" s="7">
        <f ca="1">E14*SUM(OFFSET(E20,-1,-$B$14+1,2,$B$14))</f>
        <v>0.57342465753424654</v>
      </c>
      <c r="F21" s="7">
        <f t="shared" ref="F21:BQ21" ca="1" si="33">F14*SUM(OFFSET(F20,-1,-$B$14+1,2,$B$14))</f>
        <v>0</v>
      </c>
      <c r="G21" s="7">
        <f t="shared" ca="1" si="33"/>
        <v>0</v>
      </c>
      <c r="H21" s="7">
        <f t="shared" ca="1" si="33"/>
        <v>1.1797509101144681</v>
      </c>
      <c r="I21" s="7">
        <f t="shared" ca="1" si="33"/>
        <v>0</v>
      </c>
      <c r="J21" s="7">
        <f t="shared" ca="1" si="33"/>
        <v>0</v>
      </c>
      <c r="K21" s="7">
        <f t="shared" ca="1" si="33"/>
        <v>1.2823687879758467</v>
      </c>
      <c r="L21" s="7">
        <f t="shared" ca="1" si="33"/>
        <v>0</v>
      </c>
      <c r="M21" s="7">
        <f t="shared" ca="1" si="33"/>
        <v>0</v>
      </c>
      <c r="N21" s="7">
        <f t="shared" ca="1" si="33"/>
        <v>1.2985301480434874</v>
      </c>
      <c r="O21" s="7">
        <f t="shared" ca="1" si="33"/>
        <v>0</v>
      </c>
      <c r="P21" s="7">
        <f t="shared" ca="1" si="33"/>
        <v>0</v>
      </c>
      <c r="Q21" s="7">
        <f t="shared" ca="1" si="33"/>
        <v>1.1429738940077518</v>
      </c>
      <c r="R21" s="7">
        <f t="shared" ca="1" si="33"/>
        <v>0</v>
      </c>
      <c r="S21" s="7">
        <f t="shared" ca="1" si="33"/>
        <v>0</v>
      </c>
      <c r="T21" s="7">
        <f t="shared" ca="1" si="33"/>
        <v>1.1699216346746923</v>
      </c>
      <c r="U21" s="7">
        <f t="shared" ca="1" si="33"/>
        <v>0</v>
      </c>
      <c r="V21" s="7">
        <f t="shared" ca="1" si="33"/>
        <v>0</v>
      </c>
      <c r="W21" s="7">
        <f t="shared" ca="1" si="33"/>
        <v>1.0509416519047816</v>
      </c>
      <c r="X21" s="7">
        <f t="shared" ca="1" si="33"/>
        <v>0</v>
      </c>
      <c r="Y21" s="7">
        <f t="shared" ca="1" si="33"/>
        <v>0</v>
      </c>
      <c r="Z21" s="7">
        <f t="shared" ca="1" si="33"/>
        <v>1.0641863960109788</v>
      </c>
      <c r="AA21" s="7">
        <f t="shared" ca="1" si="33"/>
        <v>0</v>
      </c>
      <c r="AB21" s="7">
        <f t="shared" ca="1" si="33"/>
        <v>0</v>
      </c>
      <c r="AC21" s="7">
        <f t="shared" ca="1" si="33"/>
        <v>0.91078632133466497</v>
      </c>
      <c r="AD21" s="7">
        <f t="shared" ca="1" si="33"/>
        <v>0</v>
      </c>
      <c r="AE21" s="7">
        <f t="shared" ca="1" si="33"/>
        <v>0</v>
      </c>
      <c r="AF21" s="7">
        <f t="shared" ca="1" si="33"/>
        <v>0.93225980705380329</v>
      </c>
      <c r="AG21" s="7">
        <f t="shared" ca="1" si="33"/>
        <v>0</v>
      </c>
      <c r="AH21" s="7">
        <f t="shared" ca="1" si="33"/>
        <v>0</v>
      </c>
      <c r="AI21" s="7">
        <f t="shared" ca="1" si="33"/>
        <v>0.8076211054087914</v>
      </c>
      <c r="AJ21" s="7">
        <f t="shared" ca="1" si="33"/>
        <v>0</v>
      </c>
      <c r="AK21" s="7">
        <f t="shared" ca="1" si="33"/>
        <v>0</v>
      </c>
      <c r="AL21" s="7">
        <f t="shared" ca="1" si="33"/>
        <v>0.81779934399750476</v>
      </c>
      <c r="AM21" s="7">
        <f t="shared" ca="1" si="33"/>
        <v>0</v>
      </c>
      <c r="AN21" s="7">
        <f t="shared" ca="1" si="33"/>
        <v>0</v>
      </c>
      <c r="AO21" s="7">
        <f t="shared" ca="1" si="33"/>
        <v>0.66666743604987611</v>
      </c>
      <c r="AP21" s="7">
        <f t="shared" ca="1" si="33"/>
        <v>0</v>
      </c>
      <c r="AQ21" s="7">
        <f t="shared" ca="1" si="33"/>
        <v>0</v>
      </c>
      <c r="AR21" s="7">
        <f t="shared" ca="1" si="33"/>
        <v>0.68238536388003224</v>
      </c>
      <c r="AS21" s="7">
        <f t="shared" ca="1" si="33"/>
        <v>0</v>
      </c>
      <c r="AT21" s="7">
        <f t="shared" ca="1" si="33"/>
        <v>0</v>
      </c>
      <c r="AU21" s="7">
        <f t="shared" ca="1" si="33"/>
        <v>0.55179711033282797</v>
      </c>
      <c r="AV21" s="7">
        <f t="shared" ca="1" si="33"/>
        <v>0</v>
      </c>
      <c r="AW21" s="7">
        <f t="shared" ca="1" si="33"/>
        <v>0</v>
      </c>
      <c r="AX21" s="7">
        <f t="shared" ca="1" si="33"/>
        <v>0.5587512656959267</v>
      </c>
      <c r="AY21" s="7">
        <f t="shared" ca="1" si="33"/>
        <v>0</v>
      </c>
      <c r="AZ21" s="7">
        <f t="shared" ca="1" si="33"/>
        <v>0</v>
      </c>
      <c r="BA21" s="7">
        <f t="shared" ca="1" si="33"/>
        <v>0.41455992213003628</v>
      </c>
      <c r="BB21" s="7">
        <f t="shared" ca="1" si="33"/>
        <v>0</v>
      </c>
      <c r="BC21" s="7">
        <f t="shared" ca="1" si="33"/>
        <v>0</v>
      </c>
      <c r="BD21" s="7">
        <f t="shared" ca="1" si="33"/>
        <v>0.41972772389905444</v>
      </c>
      <c r="BE21" s="7">
        <f t="shared" ca="1" si="33"/>
        <v>0</v>
      </c>
      <c r="BF21" s="7">
        <f t="shared" ca="1" si="33"/>
        <v>0</v>
      </c>
      <c r="BG21" s="7">
        <f t="shared" ca="1" si="33"/>
        <v>0.28288191282408148</v>
      </c>
      <c r="BH21" s="7">
        <f t="shared" ca="1" si="33"/>
        <v>0</v>
      </c>
      <c r="BI21" s="7">
        <f t="shared" ca="1" si="33"/>
        <v>0</v>
      </c>
      <c r="BJ21" s="7">
        <f t="shared" ca="1" si="33"/>
        <v>0.2864469999446041</v>
      </c>
      <c r="BK21" s="7">
        <f t="shared" ca="1" si="33"/>
        <v>0</v>
      </c>
      <c r="BL21" s="7">
        <f t="shared" ca="1" si="33"/>
        <v>0</v>
      </c>
      <c r="BM21" s="7">
        <f t="shared" ca="1" si="33"/>
        <v>0.14017519305452655</v>
      </c>
      <c r="BN21" s="7">
        <f t="shared" ca="1" si="33"/>
        <v>0</v>
      </c>
      <c r="BO21" s="7">
        <f t="shared" ca="1" si="33"/>
        <v>0</v>
      </c>
      <c r="BP21" s="7">
        <f t="shared" ca="1" si="33"/>
        <v>0.14348008459244832</v>
      </c>
      <c r="BQ21" s="7">
        <f t="shared" ca="1" si="33"/>
        <v>0</v>
      </c>
      <c r="BR21" s="7">
        <f t="shared" ref="BR21" ca="1" si="34">BR14*SUM(OFFSET(BR20,-1,-$B$14+1,2,$B$14))</f>
        <v>0</v>
      </c>
      <c r="BS21" s="7">
        <f t="shared" ref="BS21" ca="1" si="35">BS14*SUM(OFFSET(BS20,-1,-$B$14+1,2,$B$14))</f>
        <v>-7.4212975168038236E-6</v>
      </c>
      <c r="BT21" s="7">
        <f t="shared" ref="BT21" ca="1" si="36">BT14*SUM(OFFSET(BT20,-1,-$B$14+1,2,$B$14))</f>
        <v>0</v>
      </c>
      <c r="BU21" s="7">
        <f t="shared" ref="BU21" ca="1" si="37">BU14*SUM(OFFSET(BU20,-1,-$B$14+1,2,$B$14))</f>
        <v>0</v>
      </c>
      <c r="BV21" s="7">
        <f t="shared" ref="BV21" ca="1" si="38">BV14*SUM(OFFSET(BV20,-1,-$B$14+1,2,$B$14))</f>
        <v>-7.5148261978375153E-6</v>
      </c>
    </row>
    <row r="22" spans="1:74" s="6" customFormat="1">
      <c r="A22" s="5" t="s">
        <v>21</v>
      </c>
      <c r="C22" s="7">
        <f t="shared" ref="C22:M22" ca="1" si="39">-IF(C15=1,SUM(OFFSET(C21,0,-$B$15+1,1,$B$15)),0)</f>
        <v>0</v>
      </c>
      <c r="D22" s="7">
        <f t="shared" ca="1" si="39"/>
        <v>0</v>
      </c>
      <c r="E22" s="7">
        <f t="shared" ca="1" si="39"/>
        <v>0</v>
      </c>
      <c r="F22" s="7">
        <f t="shared" ca="1" si="39"/>
        <v>0</v>
      </c>
      <c r="G22" s="7">
        <f t="shared" ca="1" si="39"/>
        <v>0</v>
      </c>
      <c r="H22" s="7">
        <f t="shared" ca="1" si="39"/>
        <v>0</v>
      </c>
      <c r="I22" s="7">
        <f t="shared" ca="1" si="39"/>
        <v>0</v>
      </c>
      <c r="J22" s="7">
        <f t="shared" ca="1" si="39"/>
        <v>0</v>
      </c>
      <c r="K22" s="7">
        <f t="shared" ca="1" si="39"/>
        <v>0</v>
      </c>
      <c r="L22" s="7">
        <f t="shared" ca="1" si="39"/>
        <v>0</v>
      </c>
      <c r="M22" s="7">
        <f t="shared" ca="1" si="39"/>
        <v>0</v>
      </c>
      <c r="N22" s="7">
        <f ca="1">-IF(N15=1,SUM(OFFSET(N21,0,-$B$15+1,1,$B$15)),0)</f>
        <v>-2.5808989360193344</v>
      </c>
      <c r="O22" s="7">
        <f t="shared" ref="O22:BQ22" ca="1" si="40">-IF(O15=1,SUM(OFFSET(O21,0,-$B$15+1,1,$B$15)),0)</f>
        <v>0</v>
      </c>
      <c r="P22" s="7">
        <f t="shared" ca="1" si="40"/>
        <v>0</v>
      </c>
      <c r="Q22" s="7">
        <f t="shared" ca="1" si="40"/>
        <v>0</v>
      </c>
      <c r="R22" s="7">
        <f t="shared" ca="1" si="40"/>
        <v>0</v>
      </c>
      <c r="S22" s="7">
        <f t="shared" ca="1" si="40"/>
        <v>0</v>
      </c>
      <c r="T22" s="7">
        <f t="shared" ca="1" si="40"/>
        <v>-2.3128955286824442</v>
      </c>
      <c r="U22" s="7">
        <f t="shared" ca="1" si="40"/>
        <v>0</v>
      </c>
      <c r="V22" s="7">
        <f t="shared" ca="1" si="40"/>
        <v>0</v>
      </c>
      <c r="W22" s="7">
        <f t="shared" ca="1" si="40"/>
        <v>0</v>
      </c>
      <c r="X22" s="7">
        <f t="shared" ca="1" si="40"/>
        <v>0</v>
      </c>
      <c r="Y22" s="7">
        <f t="shared" ca="1" si="40"/>
        <v>0</v>
      </c>
      <c r="Z22" s="7">
        <f t="shared" ca="1" si="40"/>
        <v>-2.1151280479157606</v>
      </c>
      <c r="AA22" s="7">
        <f t="shared" ca="1" si="40"/>
        <v>0</v>
      </c>
      <c r="AB22" s="7">
        <f t="shared" ca="1" si="40"/>
        <v>0</v>
      </c>
      <c r="AC22" s="7">
        <f t="shared" ca="1" si="40"/>
        <v>0</v>
      </c>
      <c r="AD22" s="7">
        <f t="shared" ca="1" si="40"/>
        <v>0</v>
      </c>
      <c r="AE22" s="7">
        <f t="shared" ca="1" si="40"/>
        <v>0</v>
      </c>
      <c r="AF22" s="7">
        <f t="shared" ca="1" si="40"/>
        <v>-1.8430461283884683</v>
      </c>
      <c r="AG22" s="7">
        <f t="shared" ca="1" si="40"/>
        <v>0</v>
      </c>
      <c r="AH22" s="7">
        <f t="shared" ca="1" si="40"/>
        <v>0</v>
      </c>
      <c r="AI22" s="7">
        <f t="shared" ca="1" si="40"/>
        <v>0</v>
      </c>
      <c r="AJ22" s="7">
        <f t="shared" ca="1" si="40"/>
        <v>0</v>
      </c>
      <c r="AK22" s="7">
        <f t="shared" ca="1" si="40"/>
        <v>0</v>
      </c>
      <c r="AL22" s="7">
        <f t="shared" ca="1" si="40"/>
        <v>-1.6254204494062963</v>
      </c>
      <c r="AM22" s="7">
        <f t="shared" ca="1" si="40"/>
        <v>0</v>
      </c>
      <c r="AN22" s="7">
        <f t="shared" ca="1" si="40"/>
        <v>0</v>
      </c>
      <c r="AO22" s="7">
        <f t="shared" ca="1" si="40"/>
        <v>0</v>
      </c>
      <c r="AP22" s="7">
        <f t="shared" ca="1" si="40"/>
        <v>0</v>
      </c>
      <c r="AQ22" s="7">
        <f t="shared" ca="1" si="40"/>
        <v>0</v>
      </c>
      <c r="AR22" s="7">
        <f t="shared" ca="1" si="40"/>
        <v>-1.3490527999299085</v>
      </c>
      <c r="AS22" s="7">
        <f t="shared" ca="1" si="40"/>
        <v>0</v>
      </c>
      <c r="AT22" s="7">
        <f t="shared" ca="1" si="40"/>
        <v>0</v>
      </c>
      <c r="AU22" s="7">
        <f t="shared" ca="1" si="40"/>
        <v>0</v>
      </c>
      <c r="AV22" s="7">
        <f t="shared" ca="1" si="40"/>
        <v>0</v>
      </c>
      <c r="AW22" s="7">
        <f t="shared" ca="1" si="40"/>
        <v>0</v>
      </c>
      <c r="AX22" s="7">
        <f t="shared" ca="1" si="40"/>
        <v>-1.1105483760287547</v>
      </c>
      <c r="AY22" s="7">
        <f t="shared" ca="1" si="40"/>
        <v>0</v>
      </c>
      <c r="AZ22" s="7">
        <f t="shared" ca="1" si="40"/>
        <v>0</v>
      </c>
      <c r="BA22" s="7">
        <f t="shared" ca="1" si="40"/>
        <v>0</v>
      </c>
      <c r="BB22" s="7">
        <f t="shared" ca="1" si="40"/>
        <v>0</v>
      </c>
      <c r="BC22" s="7">
        <f t="shared" ca="1" si="40"/>
        <v>0</v>
      </c>
      <c r="BD22" s="7">
        <f t="shared" ca="1" si="40"/>
        <v>-0.83428764602909067</v>
      </c>
      <c r="BE22" s="7">
        <f t="shared" ca="1" si="40"/>
        <v>0</v>
      </c>
      <c r="BF22" s="7">
        <f t="shared" ca="1" si="40"/>
        <v>0</v>
      </c>
      <c r="BG22" s="7">
        <f t="shared" ca="1" si="40"/>
        <v>0</v>
      </c>
      <c r="BH22" s="7">
        <f t="shared" ca="1" si="40"/>
        <v>0</v>
      </c>
      <c r="BI22" s="7">
        <f t="shared" ca="1" si="40"/>
        <v>0</v>
      </c>
      <c r="BJ22" s="7">
        <f t="shared" ca="1" si="40"/>
        <v>-0.56932891276868558</v>
      </c>
      <c r="BK22" s="7">
        <f t="shared" ca="1" si="40"/>
        <v>0</v>
      </c>
      <c r="BL22" s="7">
        <f t="shared" ca="1" si="40"/>
        <v>0</v>
      </c>
      <c r="BM22" s="7">
        <f t="shared" ca="1" si="40"/>
        <v>0</v>
      </c>
      <c r="BN22" s="7">
        <f t="shared" ca="1" si="40"/>
        <v>0</v>
      </c>
      <c r="BO22" s="7">
        <f t="shared" ca="1" si="40"/>
        <v>0</v>
      </c>
      <c r="BP22" s="7">
        <f t="shared" ca="1" si="40"/>
        <v>-0.28365527764697485</v>
      </c>
      <c r="BQ22" s="7">
        <f t="shared" ca="1" si="40"/>
        <v>0</v>
      </c>
      <c r="BR22" s="7">
        <f t="shared" ref="BR22" ca="1" si="41">-IF(BR15=1,SUM(OFFSET(BR21,0,-$B$15+1,1,$B$15)),0)</f>
        <v>0</v>
      </c>
      <c r="BS22" s="7">
        <f t="shared" ref="BS22" ca="1" si="42">-IF(BS15=1,SUM(OFFSET(BS21,0,-$B$15+1,1,$B$15)),0)</f>
        <v>0</v>
      </c>
      <c r="BT22" s="7">
        <f t="shared" ref="BT22" ca="1" si="43">-IF(BT15=1,SUM(OFFSET(BT21,0,-$B$15+1,1,$B$15)),0)</f>
        <v>0</v>
      </c>
      <c r="BU22" s="7">
        <f t="shared" ref="BU22" ca="1" si="44">-IF(BU15=1,SUM(OFFSET(BU21,0,-$B$15+1,1,$B$15)),0)</f>
        <v>0</v>
      </c>
      <c r="BV22" s="7">
        <f t="shared" ref="BV22" ca="1" si="45">-IF(BV15=1,SUM(OFFSET(BV21,0,-$B$15+1,1,$B$15)),0)</f>
        <v>0</v>
      </c>
    </row>
    <row r="23" spans="1:74" s="6" customFormat="1">
      <c r="A23" s="5" t="s">
        <v>22</v>
      </c>
      <c r="B23" s="17">
        <f>((1+B3/(B15/B14))^(B15/B14))^(B15/12)-1</f>
        <v>2.4999999999999911E-2</v>
      </c>
      <c r="C23" s="7">
        <f ca="1">IF(C15=1,PMT($B$23,SUM(C15:$BQ$15),SUM(C17:C18,C21,C22)),0)-C22</f>
        <v>0</v>
      </c>
      <c r="D23" s="7">
        <f ca="1">IF(D15=1,PMT($B$23,SUM(D15:$BQ$15),SUM(D17:D18,D21,D22)),0)-D22</f>
        <v>0</v>
      </c>
      <c r="E23" s="7">
        <f ca="1">IF(E15=1,PMT($B$23,SUM(E15:$BQ$15),SUM(E17:E18,E21,E22)),0)-E22</f>
        <v>0</v>
      </c>
      <c r="F23" s="7">
        <f ca="1">IF(F15=1,PMT($B$23,SUM(F15:$BQ$15),SUM(F17:F18,F21,F22)),0)-F22</f>
        <v>0</v>
      </c>
      <c r="G23" s="7">
        <f ca="1">IF(G15=1,PMT($B$23,SUM(G15:$BQ$15),SUM(G17:G18,G21,G22)),0)-G22</f>
        <v>0</v>
      </c>
      <c r="H23" s="7">
        <f ca="1">IF(H15=1,PMT($B$23,SUM(H15:$BQ$15),SUM(H17:H18,H21,H22)),0)-H22</f>
        <v>0</v>
      </c>
      <c r="I23" s="7">
        <f ca="1">IF(I15=1,PMT($B$23,SUM(I15:$BQ$15),SUM(I17:I18,I21,I22)),0)-I22</f>
        <v>0</v>
      </c>
      <c r="J23" s="7">
        <f ca="1">IF(J15=1,PMT($B$23,SUM(J15:$BQ$15),SUM(J17:J18,J21,J22)),0)-J22</f>
        <v>0</v>
      </c>
      <c r="K23" s="7">
        <f ca="1">IF(K15=1,PMT($B$23,SUM(K15:$BQ$15),SUM(K17:K18,K21,K22)),0)-K22</f>
        <v>0</v>
      </c>
      <c r="L23" s="7">
        <f ca="1">IF(L15=1,PMT($B$23,SUM(L15:$BQ$15),SUM(L17:L18,L21,L22)),0)-L22</f>
        <v>0</v>
      </c>
      <c r="M23" s="7">
        <f ca="1">IF(M15=1,PMT($B$23,SUM(M15:$BQ$15),SUM(M17:M18,M21,M22)),0)-M22</f>
        <v>0</v>
      </c>
      <c r="N23" s="7">
        <f ca="1">IF(N15=1,PMT($B$23,SUM(N15:$BQ$15),SUM(N17:N18,N21,N22)),0)-N22</f>
        <v>-9.0452930536866045</v>
      </c>
      <c r="O23" s="7">
        <f ca="1">IF(O15=1,PMT($B$23,SUM(O15:$BQ$15),SUM(O17:O18,O21,O22)),0)-O22</f>
        <v>0</v>
      </c>
      <c r="P23" s="7">
        <f ca="1">IF(P15=1,PMT($B$23,SUM(P15:$BQ$15),SUM(P17:P18,P21,P22)),0)-P22</f>
        <v>0</v>
      </c>
      <c r="Q23" s="7">
        <f ca="1">IF(Q15=1,PMT($B$23,SUM(Q15:$BQ$15),SUM(Q17:Q18,Q21,Q22)),0)-Q22</f>
        <v>0</v>
      </c>
      <c r="R23" s="7">
        <f ca="1">IF(R15=1,PMT($B$23,SUM(R15:$BQ$15),SUM(R17:R18,R21,R22)),0)-R22</f>
        <v>0</v>
      </c>
      <c r="S23" s="7">
        <f ca="1">IF(S15=1,PMT($B$23,SUM(S15:$BQ$15),SUM(S17:S18,S21,S22)),0)-S22</f>
        <v>0</v>
      </c>
      <c r="T23" s="7">
        <f ca="1">IF(T15=1,PMT($B$23,SUM(T15:$BQ$15),SUM(T17:T18,T21,T22)),0)-T22</f>
        <v>-9.3179470910826936</v>
      </c>
      <c r="U23" s="7">
        <f ca="1">IF(U15=1,PMT($B$23,SUM(U15:$BQ$15),SUM(U17:U18,U21,U22)),0)-U22</f>
        <v>0</v>
      </c>
      <c r="V23" s="7">
        <f ca="1">IF(V15=1,PMT($B$23,SUM(V15:$BQ$15),SUM(V17:V18,V21,V22)),0)-V22</f>
        <v>0</v>
      </c>
      <c r="W23" s="7">
        <f ca="1">IF(W15=1,PMT($B$23,SUM(W15:$BQ$15),SUM(W17:W18,W21,W22)),0)-W22</f>
        <v>0</v>
      </c>
      <c r="X23" s="7">
        <f ca="1">IF(X15=1,PMT($B$23,SUM(X15:$BQ$15),SUM(X17:X18,X21,X22)),0)-X22</f>
        <v>0</v>
      </c>
      <c r="Y23" s="7">
        <f ca="1">IF(Y15=1,PMT($B$23,SUM(Y15:$BQ$15),SUM(Y17:Y18,Y21,Y22)),0)-Y22</f>
        <v>0</v>
      </c>
      <c r="Z23" s="7">
        <f ca="1">IF(Z15=1,PMT($B$23,SUM(Z15:$BQ$15),SUM(Z17:Z18,Z21,Z22)),0)-Z22</f>
        <v>-9.515044914623239</v>
      </c>
      <c r="AA23" s="7">
        <f ca="1">IF(AA15=1,PMT($B$23,SUM(AA15:$BQ$15),SUM(AA17:AA18,AA21,AA22)),0)-AA22</f>
        <v>0</v>
      </c>
      <c r="AB23" s="7">
        <f ca="1">IF(AB15=1,PMT($B$23,SUM(AB15:$BQ$15),SUM(AB17:AB18,AB21,AB22)),0)-AB22</f>
        <v>0</v>
      </c>
      <c r="AC23" s="7">
        <f ca="1">IF(AC15=1,PMT($B$23,SUM(AC15:$BQ$15),SUM(AC17:AC18,AC21,AC22)),0)-AC22</f>
        <v>0</v>
      </c>
      <c r="AD23" s="7">
        <f ca="1">IF(AD15=1,PMT($B$23,SUM(AD15:$BQ$15),SUM(AD17:AD18,AD21,AD22)),0)-AD22</f>
        <v>0</v>
      </c>
      <c r="AE23" s="7">
        <f ca="1">IF(AE15=1,PMT($B$23,SUM(AE15:$BQ$15),SUM(AE17:AE18,AE21,AE22)),0)-AE22</f>
        <v>0</v>
      </c>
      <c r="AF23" s="7">
        <f ca="1">IF(AF15=1,PMT($B$23,SUM(AF15:$BQ$15),SUM(AF17:AF18,AF21,AF22)),0)-AF22</f>
        <v>-9.7919114921238055</v>
      </c>
      <c r="AG23" s="7">
        <f ca="1">IF(AG15=1,PMT($B$23,SUM(AG15:$BQ$15),SUM(AG17:AG18,AG21,AG22)),0)-AG22</f>
        <v>0</v>
      </c>
      <c r="AH23" s="7">
        <f ca="1">IF(AH15=1,PMT($B$23,SUM(AH15:$BQ$15),SUM(AH17:AH18,AH21,AH22)),0)-AH22</f>
        <v>0</v>
      </c>
      <c r="AI23" s="7">
        <f ca="1">IF(AI15=1,PMT($B$23,SUM(AI15:$BQ$15),SUM(AI17:AI18,AI21,AI22)),0)-AI22</f>
        <v>0</v>
      </c>
      <c r="AJ23" s="7">
        <f ca="1">IF(AJ15=1,PMT($B$23,SUM(AJ15:$BQ$15),SUM(AJ17:AJ18,AJ21,AJ22)),0)-AJ22</f>
        <v>0</v>
      </c>
      <c r="AK23" s="7">
        <f ca="1">IF(AK15=1,PMT($B$23,SUM(AK15:$BQ$15),SUM(AK17:AK18,AK21,AK22)),0)-AK22</f>
        <v>0</v>
      </c>
      <c r="AL23" s="7">
        <f ca="1">IF(AL15=1,PMT($B$23,SUM(AL15:$BQ$15),SUM(AL17:AL18,AL21,AL22)),0)-AL22</f>
        <v>-10.00884253653129</v>
      </c>
      <c r="AM23" s="7">
        <f ca="1">IF(AM15=1,PMT($B$23,SUM(AM15:$BQ$15),SUM(AM17:AM18,AM21,AM22)),0)-AM22</f>
        <v>0</v>
      </c>
      <c r="AN23" s="7">
        <f ca="1">IF(AN15=1,PMT($B$23,SUM(AN15:$BQ$15),SUM(AN17:AN18,AN21,AN22)),0)-AN22</f>
        <v>0</v>
      </c>
      <c r="AO23" s="7">
        <f ca="1">IF(AO15=1,PMT($B$23,SUM(AO15:$BQ$15),SUM(AO17:AO18,AO21,AO22)),0)-AO22</f>
        <v>0</v>
      </c>
      <c r="AP23" s="7">
        <f ca="1">IF(AP15=1,PMT($B$23,SUM(AP15:$BQ$15),SUM(AP17:AP18,AP21,AP22)),0)-AP22</f>
        <v>0</v>
      </c>
      <c r="AQ23" s="7">
        <f ca="1">IF(AQ15=1,PMT($B$23,SUM(AQ15:$BQ$15),SUM(AQ17:AQ18,AQ21,AQ22)),0)-AQ22</f>
        <v>0</v>
      </c>
      <c r="AR23" s="7">
        <f ca="1">IF(AR15=1,PMT($B$23,SUM(AR15:$BQ$15),SUM(AR17:AR18,AR21,AR22)),0)-AR22</f>
        <v>-10.290235333626669</v>
      </c>
      <c r="AS23" s="7">
        <f ca="1">IF(AS15=1,PMT($B$23,SUM(AS15:$BQ$15),SUM(AS17:AS18,AS21,AS22)),0)-AS22</f>
        <v>0</v>
      </c>
      <c r="AT23" s="7">
        <f ca="1">IF(AT15=1,PMT($B$23,SUM(AT15:$BQ$15),SUM(AT17:AT18,AT21,AT22)),0)-AT22</f>
        <v>0</v>
      </c>
      <c r="AU23" s="7">
        <f ca="1">IF(AU15=1,PMT($B$23,SUM(AU15:$BQ$15),SUM(AU17:AU18,AU21,AU22)),0)-AU22</f>
        <v>0</v>
      </c>
      <c r="AV23" s="7">
        <f ca="1">IF(AV15=1,PMT($B$23,SUM(AV15:$BQ$15),SUM(AV17:AV18,AV21,AV22)),0)-AV22</f>
        <v>0</v>
      </c>
      <c r="AW23" s="7">
        <f ca="1">IF(AW15=1,PMT($B$23,SUM(AW15:$BQ$15),SUM(AW17:AW18,AW21,AW22)),0)-AW22</f>
        <v>0</v>
      </c>
      <c r="AX23" s="7">
        <f ca="1">IF(AX15=1,PMT($B$23,SUM(AX15:$BQ$15),SUM(AX17:AX18,AX21,AX22)),0)-AX22</f>
        <v>-10.527995304773691</v>
      </c>
      <c r="AY23" s="7">
        <f ca="1">IF(AY15=1,PMT($B$23,SUM(AY15:$BQ$15),SUM(AY17:AY18,AY21,AY22)),0)-AY22</f>
        <v>0</v>
      </c>
      <c r="AZ23" s="7">
        <f ca="1">IF(AZ15=1,PMT($B$23,SUM(AZ15:$BQ$15),SUM(AZ17:AZ18,AZ21,AZ22)),0)-AZ22</f>
        <v>0</v>
      </c>
      <c r="BA23" s="7">
        <f ca="1">IF(BA15=1,PMT($B$23,SUM(BA15:$BQ$15),SUM(BA17:BA18,BA21,BA22)),0)-BA22</f>
        <v>0</v>
      </c>
      <c r="BB23" s="7">
        <f ca="1">IF(BB15=1,PMT($B$23,SUM(BB15:$BQ$15),SUM(BB17:BB18,BB21,BB22)),0)-BB22</f>
        <v>0</v>
      </c>
      <c r="BC23" s="7">
        <f ca="1">IF(BC15=1,PMT($B$23,SUM(BC15:$BQ$15),SUM(BC17:BC18,BC21,BC22)),0)-BC22</f>
        <v>0</v>
      </c>
      <c r="BD23" s="7">
        <f ca="1">IF(BD15=1,PMT($B$23,SUM(BD15:$BQ$15),SUM(BD17:BD18,BD21,BD22)),0)-BD22</f>
        <v>-10.809841019289895</v>
      </c>
      <c r="BE23" s="7">
        <f ca="1">IF(BE15=1,PMT($B$23,SUM(BE15:$BQ$15),SUM(BE17:BE18,BE21,BE22)),0)-BE22</f>
        <v>0</v>
      </c>
      <c r="BF23" s="7">
        <f ca="1">IF(BF15=1,PMT($B$23,SUM(BF15:$BQ$15),SUM(BF17:BF18,BF21,BF22)),0)-BF22</f>
        <v>0</v>
      </c>
      <c r="BG23" s="7">
        <f ca="1">IF(BG15=1,PMT($B$23,SUM(BG15:$BQ$15),SUM(BG17:BG18,BG21,BG22)),0)-BG22</f>
        <v>0</v>
      </c>
      <c r="BH23" s="7">
        <f ca="1">IF(BH15=1,PMT($B$23,SUM(BH15:$BQ$15),SUM(BH17:BH18,BH21,BH22)),0)-BH22</f>
        <v>0</v>
      </c>
      <c r="BI23" s="7">
        <f ca="1">IF(BI15=1,PMT($B$23,SUM(BI15:$BQ$15),SUM(BI17:BI18,BI21,BI22)),0)-BI22</f>
        <v>0</v>
      </c>
      <c r="BJ23" s="7">
        <f ca="1">IF(BJ15=1,PMT($B$23,SUM(BJ15:$BQ$15),SUM(BJ17:BJ18,BJ21,BJ22)),0)-BJ22</f>
        <v>-11.076299163043659</v>
      </c>
      <c r="BK23" s="7">
        <f ca="1">IF(BK15=1,PMT($B$23,SUM(BK15:$BQ$15),SUM(BK17:BK18,BK21,BK22)),0)-BK22</f>
        <v>0</v>
      </c>
      <c r="BL23" s="7">
        <f ca="1">IF(BL15=1,PMT($B$23,SUM(BL15:$BQ$15),SUM(BL17:BL18,BL21,BL22)),0)-BL22</f>
        <v>0</v>
      </c>
      <c r="BM23" s="7">
        <f ca="1">IF(BM15=1,PMT($B$23,SUM(BM15:$BQ$15),SUM(BM17:BM18,BM21,BM22)),0)-BM22</f>
        <v>0</v>
      </c>
      <c r="BN23" s="7">
        <f ca="1">IF(BN15=1,PMT($B$23,SUM(BN15:$BQ$15),SUM(BN17:BN18,BN21,BN22)),0)-BN22</f>
        <v>0</v>
      </c>
      <c r="BO23" s="7">
        <f ca="1">IF(BO15=1,PMT($B$23,SUM(BO15:$BQ$15),SUM(BO17:BO18,BO21,BO22)),0)-BO22</f>
        <v>0</v>
      </c>
      <c r="BP23" s="7">
        <f ca="1">IF(BP15=1,PMT($B$23,SUM(BP15:$BQ$15),SUM(BP17:BP18,BP21,BP22)),0)-BP22</f>
        <v>-11.370354522691857</v>
      </c>
      <c r="BQ23" s="7">
        <f ca="1">IF(BQ15=1,PMT($B$23,SUM(BQ15:$BQ$15),SUM(BQ17:BQ18,BQ21,BQ22)),0)-BQ22</f>
        <v>0</v>
      </c>
      <c r="BR23" s="7">
        <f ca="1">IF(BR15=1,PMT($B$23,SUM($BQ15:BR$15),SUM(BR17:BR18,BR21,BR22)),0)-BR22</f>
        <v>0</v>
      </c>
      <c r="BS23" s="7">
        <f ca="1">IF(BS15=1,PMT($B$23,SUM($BQ15:BS$15),SUM(BS17:BS18,BS21,BS22)),0)-BS22</f>
        <v>0</v>
      </c>
      <c r="BT23" s="7">
        <f ca="1">IF(BT15=1,PMT($B$23,SUM($BQ15:BT$15),SUM(BT17:BT18,BT21,BT22)),0)-BT22</f>
        <v>0</v>
      </c>
      <c r="BU23" s="7">
        <f ca="1">IF(BU15=1,PMT($B$23,SUM($BQ15:BU$15),SUM(BU17:BU18,BU21,BU22)),0)-BU22</f>
        <v>0</v>
      </c>
      <c r="BV23" s="7">
        <f ca="1">IF(BV15=1,PMT($B$23,SUM($BQ15:BV$15),SUM(BV17:BV18,BV21,BV22)),0)-BV22</f>
        <v>0</v>
      </c>
    </row>
    <row r="24" spans="1:74" s="8" customFormat="1">
      <c r="A24" s="8" t="s">
        <v>4</v>
      </c>
      <c r="C24" s="9">
        <f ca="1">SUM(C17:C18,C21:C23)</f>
        <v>20</v>
      </c>
      <c r="D24" s="9">
        <f ca="1">SUM(D17:D18,D21:D23)</f>
        <v>40</v>
      </c>
      <c r="E24" s="9">
        <f t="shared" ref="E24:BP24" ca="1" si="46">SUM(E17:E18,E21:E23)</f>
        <v>60.573424657534247</v>
      </c>
      <c r="F24" s="9">
        <f t="shared" ca="1" si="46"/>
        <v>80.573424657534247</v>
      </c>
      <c r="G24" s="9">
        <f t="shared" ca="1" si="46"/>
        <v>100.57342465753425</v>
      </c>
      <c r="H24" s="9">
        <f t="shared" ca="1" si="46"/>
        <v>101.75317556764871</v>
      </c>
      <c r="I24" s="9">
        <f t="shared" ca="1" si="46"/>
        <v>101.75317556764871</v>
      </c>
      <c r="J24" s="9">
        <f t="shared" ca="1" si="46"/>
        <v>101.75317556764871</v>
      </c>
      <c r="K24" s="9">
        <f t="shared" ca="1" si="46"/>
        <v>103.03554435562455</v>
      </c>
      <c r="L24" s="9">
        <f t="shared" ca="1" si="46"/>
        <v>103.03554435562455</v>
      </c>
      <c r="M24" s="9">
        <f t="shared" ca="1" si="46"/>
        <v>103.03554435562455</v>
      </c>
      <c r="N24" s="9">
        <f t="shared" ca="1" si="46"/>
        <v>92.70788251396209</v>
      </c>
      <c r="O24" s="9">
        <f t="shared" ca="1" si="46"/>
        <v>92.70788251396209</v>
      </c>
      <c r="P24" s="9">
        <f t="shared" ca="1" si="46"/>
        <v>92.70788251396209</v>
      </c>
      <c r="Q24" s="9">
        <f t="shared" ca="1" si="46"/>
        <v>93.850856407969843</v>
      </c>
      <c r="R24" s="9">
        <f t="shared" ca="1" si="46"/>
        <v>93.850856407969843</v>
      </c>
      <c r="S24" s="9">
        <f t="shared" ca="1" si="46"/>
        <v>93.850856407969843</v>
      </c>
      <c r="T24" s="9">
        <f t="shared" ca="1" si="46"/>
        <v>83.389935422879404</v>
      </c>
      <c r="U24" s="9">
        <f t="shared" ca="1" si="46"/>
        <v>83.389935422879404</v>
      </c>
      <c r="V24" s="9">
        <f t="shared" ca="1" si="46"/>
        <v>83.389935422879404</v>
      </c>
      <c r="W24" s="9">
        <f t="shared" ca="1" si="46"/>
        <v>84.440877074784183</v>
      </c>
      <c r="X24" s="9">
        <f t="shared" ca="1" si="46"/>
        <v>84.440877074784183</v>
      </c>
      <c r="Y24" s="9">
        <f t="shared" ca="1" si="46"/>
        <v>84.440877074784183</v>
      </c>
      <c r="Z24" s="9">
        <f t="shared" ca="1" si="46"/>
        <v>73.874890508256158</v>
      </c>
      <c r="AA24" s="9">
        <f t="shared" ca="1" si="46"/>
        <v>73.874890508256158</v>
      </c>
      <c r="AB24" s="9">
        <f t="shared" ca="1" si="46"/>
        <v>73.874890508256158</v>
      </c>
      <c r="AC24" s="9">
        <f t="shared" ca="1" si="46"/>
        <v>74.785676829590827</v>
      </c>
      <c r="AD24" s="9">
        <f t="shared" ca="1" si="46"/>
        <v>74.785676829590827</v>
      </c>
      <c r="AE24" s="9">
        <f t="shared" ca="1" si="46"/>
        <v>74.785676829590827</v>
      </c>
      <c r="AF24" s="9">
        <f t="shared" ca="1" si="46"/>
        <v>64.082979016132356</v>
      </c>
      <c r="AG24" s="9">
        <f t="shared" ca="1" si="46"/>
        <v>64.082979016132356</v>
      </c>
      <c r="AH24" s="9">
        <f t="shared" ca="1" si="46"/>
        <v>64.082979016132356</v>
      </c>
      <c r="AI24" s="9">
        <f t="shared" ca="1" si="46"/>
        <v>64.890600121541141</v>
      </c>
      <c r="AJ24" s="9">
        <f t="shared" ca="1" si="46"/>
        <v>64.890600121541141</v>
      </c>
      <c r="AK24" s="9">
        <f t="shared" ca="1" si="46"/>
        <v>64.890600121541141</v>
      </c>
      <c r="AL24" s="9">
        <f t="shared" ca="1" si="46"/>
        <v>54.074136479601066</v>
      </c>
      <c r="AM24" s="9">
        <f t="shared" ca="1" si="46"/>
        <v>54.074136479601066</v>
      </c>
      <c r="AN24" s="9">
        <f t="shared" ca="1" si="46"/>
        <v>54.074136479601066</v>
      </c>
      <c r="AO24" s="9">
        <f t="shared" ca="1" si="46"/>
        <v>54.740803915650943</v>
      </c>
      <c r="AP24" s="9">
        <f t="shared" ca="1" si="46"/>
        <v>54.740803915650943</v>
      </c>
      <c r="AQ24" s="9">
        <f t="shared" ca="1" si="46"/>
        <v>54.740803915650943</v>
      </c>
      <c r="AR24" s="9">
        <f t="shared" ca="1" si="46"/>
        <v>43.783901145974397</v>
      </c>
      <c r="AS24" s="9">
        <f t="shared" ca="1" si="46"/>
        <v>43.783901145974397</v>
      </c>
      <c r="AT24" s="9">
        <f t="shared" ca="1" si="46"/>
        <v>43.783901145974397</v>
      </c>
      <c r="AU24" s="9">
        <f t="shared" ca="1" si="46"/>
        <v>44.335698256307225</v>
      </c>
      <c r="AV24" s="9">
        <f t="shared" ca="1" si="46"/>
        <v>44.335698256307225</v>
      </c>
      <c r="AW24" s="9">
        <f t="shared" ca="1" si="46"/>
        <v>44.335698256307225</v>
      </c>
      <c r="AX24" s="9">
        <f t="shared" ca="1" si="46"/>
        <v>33.255905841200708</v>
      </c>
      <c r="AY24" s="9">
        <f t="shared" ca="1" si="46"/>
        <v>33.255905841200708</v>
      </c>
      <c r="AZ24" s="9">
        <f t="shared" ca="1" si="46"/>
        <v>33.255905841200708</v>
      </c>
      <c r="BA24" s="9">
        <f t="shared" ca="1" si="46"/>
        <v>33.670465763330746</v>
      </c>
      <c r="BB24" s="9">
        <f t="shared" ca="1" si="46"/>
        <v>33.670465763330746</v>
      </c>
      <c r="BC24" s="9">
        <f t="shared" ca="1" si="46"/>
        <v>33.670465763330746</v>
      </c>
      <c r="BD24" s="9">
        <f t="shared" ca="1" si="46"/>
        <v>22.446064821910813</v>
      </c>
      <c r="BE24" s="9">
        <f t="shared" ca="1" si="46"/>
        <v>22.446064821910813</v>
      </c>
      <c r="BF24" s="9">
        <f t="shared" ca="1" si="46"/>
        <v>22.446064821910813</v>
      </c>
      <c r="BG24" s="9">
        <f t="shared" ca="1" si="46"/>
        <v>22.728946734734894</v>
      </c>
      <c r="BH24" s="9">
        <f t="shared" ca="1" si="46"/>
        <v>22.728946734734894</v>
      </c>
      <c r="BI24" s="9">
        <f t="shared" ca="1" si="46"/>
        <v>22.728946734734894</v>
      </c>
      <c r="BJ24" s="9">
        <f t="shared" ca="1" si="46"/>
        <v>11.369765658867154</v>
      </c>
      <c r="BK24" s="9">
        <f t="shared" ca="1" si="46"/>
        <v>11.369765658867154</v>
      </c>
      <c r="BL24" s="9">
        <f t="shared" ca="1" si="46"/>
        <v>11.369765658867154</v>
      </c>
      <c r="BM24" s="9">
        <f t="shared" ca="1" si="46"/>
        <v>11.50994085192168</v>
      </c>
      <c r="BN24" s="9">
        <f t="shared" ca="1" si="46"/>
        <v>11.50994085192168</v>
      </c>
      <c r="BO24" s="9">
        <f t="shared" ca="1" si="46"/>
        <v>11.50994085192168</v>
      </c>
      <c r="BP24" s="9">
        <f t="shared" ca="1" si="46"/>
        <v>-5.888638247029121E-4</v>
      </c>
      <c r="BQ24" s="9">
        <f t="shared" ref="BQ24" ca="1" si="47">SUM(BQ17:BQ18,BQ21:BQ23)</f>
        <v>-5.888638247029121E-4</v>
      </c>
      <c r="BR24" s="9">
        <f t="shared" ref="BR24" ca="1" si="48">SUM(BR17:BR18,BR21:BR23)</f>
        <v>-5.888638247029121E-4</v>
      </c>
      <c r="BS24" s="9">
        <f t="shared" ref="BS24" ca="1" si="49">SUM(BS17:BS18,BS21:BS23)</f>
        <v>-5.962851222197159E-4</v>
      </c>
      <c r="BT24" s="9">
        <f t="shared" ref="BT24" ca="1" si="50">SUM(BT17:BT18,BT21:BT23)</f>
        <v>-5.962851222197159E-4</v>
      </c>
      <c r="BU24" s="9">
        <f t="shared" ref="BU24" ca="1" si="51">SUM(BU17:BU18,BU21:BU23)</f>
        <v>-5.962851222197159E-4</v>
      </c>
      <c r="BV24" s="9">
        <f t="shared" ref="BV24" ca="1" si="52">SUM(BV17:BV18,BV21:BV23)</f>
        <v>-6.0379994841755339E-4</v>
      </c>
    </row>
    <row r="25" spans="1:74">
      <c r="A25" s="19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spans="1:74">
      <c r="A26" s="19" t="s">
        <v>23</v>
      </c>
      <c r="C26" s="18">
        <f ca="1">C15*PMT($B$23,SUM(C15:$BQ$15),SUM(C17:C18,C21,C22))</f>
        <v>0</v>
      </c>
      <c r="D26" s="18">
        <f ca="1">D15*PMT($B$23,SUM(D15:$BQ$15),SUM(D17:D18,D21,D22))</f>
        <v>0</v>
      </c>
      <c r="E26" s="18">
        <f ca="1">E15*PMT($B$23,SUM(E15:$BQ$15),SUM(E17:E18,E21,E22))</f>
        <v>0</v>
      </c>
      <c r="F26" s="18">
        <f ca="1">F15*PMT($B$23,SUM(F15:$BQ$15),SUM(F17:F18,F21,F22))</f>
        <v>0</v>
      </c>
      <c r="G26" s="18">
        <f ca="1">G15*PMT($B$23,SUM(G15:$BQ$15),SUM(G17:G18,G21,G22))</f>
        <v>0</v>
      </c>
      <c r="H26" s="18">
        <f ca="1">H15*PMT($B$23,SUM(H15:$BQ$15),SUM(H17:H18,H21,H22))</f>
        <v>0</v>
      </c>
      <c r="I26" s="18">
        <f ca="1">I15*PMT($B$23,SUM(I15:$BQ$15),SUM(I17:I18,I21,I22))</f>
        <v>0</v>
      </c>
      <c r="J26" s="18">
        <f ca="1">J15*PMT($B$23,SUM(J15:$BQ$15),SUM(J17:J18,J21,J22))</f>
        <v>0</v>
      </c>
      <c r="K26" s="18">
        <f ca="1">K15*PMT($B$23,SUM(K15:$BQ$15),SUM(K17:K18,K21,K22))</f>
        <v>0</v>
      </c>
      <c r="L26" s="18">
        <f ca="1">L15*PMT($B$23,SUM(L15:$BQ$15),SUM(L17:L18,L21,L22))</f>
        <v>0</v>
      </c>
      <c r="M26" s="18">
        <f ca="1">M15*PMT($B$23,SUM(M15:$BQ$15),SUM(M17:M18,M21,M22))</f>
        <v>0</v>
      </c>
      <c r="N26" s="18">
        <f ca="1">N15*PMT($B$23,SUM(N15:$BQ$15),SUM(N17:N18,N21,N22))</f>
        <v>-11.626191989705939</v>
      </c>
      <c r="O26" s="18">
        <f ca="1">O15*PMT($B$23,SUM(O15:$BQ$15),SUM(O17:O18,O21,O22))</f>
        <v>0</v>
      </c>
      <c r="P26" s="18">
        <f ca="1">P15*PMT($B$23,SUM(P15:$BQ$15),SUM(P17:P18,P21,P22))</f>
        <v>0</v>
      </c>
      <c r="Q26" s="18">
        <f ca="1">Q15*PMT($B$23,SUM(Q15:$BQ$15),SUM(Q17:Q18,Q21,Q22))</f>
        <v>0</v>
      </c>
      <c r="R26" s="18">
        <f ca="1">R15*PMT($B$23,SUM(R15:$BQ$15),SUM(R17:R18,R21,R22))</f>
        <v>0</v>
      </c>
      <c r="S26" s="18">
        <f ca="1">S15*PMT($B$23,SUM(S15:$BQ$15),SUM(S17:S18,S21,S22))</f>
        <v>0</v>
      </c>
      <c r="T26" s="18">
        <f ca="1">T15*PMT($B$23,SUM(T15:$BQ$15),SUM(T17:T18,T21,T22))</f>
        <v>-11.630842619765138</v>
      </c>
      <c r="U26" s="18">
        <f ca="1">U15*PMT($B$23,SUM(U15:$BQ$15),SUM(U17:U18,U21,U22))</f>
        <v>0</v>
      </c>
      <c r="V26" s="18">
        <f ca="1">V15*PMT($B$23,SUM(V15:$BQ$15),SUM(V17:V18,V21,V22))</f>
        <v>0</v>
      </c>
      <c r="W26" s="18">
        <f ca="1">W15*PMT($B$23,SUM(W15:$BQ$15),SUM(W17:W18,W21,W22))</f>
        <v>0</v>
      </c>
      <c r="X26" s="18">
        <f ca="1">X15*PMT($B$23,SUM(X15:$BQ$15),SUM(X17:X18,X21,X22))</f>
        <v>0</v>
      </c>
      <c r="Y26" s="18">
        <f ca="1">Y15*PMT($B$23,SUM(Y15:$BQ$15),SUM(Y17:Y18,Y21,Y22))</f>
        <v>0</v>
      </c>
      <c r="Z26" s="18">
        <f ca="1">Z15*PMT($B$23,SUM(Z15:$BQ$15),SUM(Z17:Z18,Z21,Z22))</f>
        <v>-11.630172962539</v>
      </c>
      <c r="AA26" s="18">
        <f ca="1">AA15*PMT($B$23,SUM(AA15:$BQ$15),SUM(AA17:AA18,AA21,AA22))</f>
        <v>0</v>
      </c>
      <c r="AB26" s="18">
        <f ca="1">AB15*PMT($B$23,SUM(AB15:$BQ$15),SUM(AB17:AB18,AB21,AB22))</f>
        <v>0</v>
      </c>
      <c r="AC26" s="18">
        <f ca="1">AC15*PMT($B$23,SUM(AC15:$BQ$15),SUM(AC17:AC18,AC21,AC22))</f>
        <v>0</v>
      </c>
      <c r="AD26" s="18">
        <f ca="1">AD15*PMT($B$23,SUM(AD15:$BQ$15),SUM(AD17:AD18,AD21,AD22))</f>
        <v>0</v>
      </c>
      <c r="AE26" s="18">
        <f ca="1">AE15*PMT($B$23,SUM(AE15:$BQ$15),SUM(AE17:AE18,AE21,AE22))</f>
        <v>0</v>
      </c>
      <c r="AF26" s="18">
        <f ca="1">AF15*PMT($B$23,SUM(AF15:$BQ$15),SUM(AF17:AF18,AF21,AF22))</f>
        <v>-11.634957620512274</v>
      </c>
      <c r="AG26" s="18">
        <f ca="1">AG15*PMT($B$23,SUM(AG15:$BQ$15),SUM(AG17:AG18,AG21,AG22))</f>
        <v>0</v>
      </c>
      <c r="AH26" s="18">
        <f ca="1">AH15*PMT($B$23,SUM(AH15:$BQ$15),SUM(AH17:AH18,AH21,AH22))</f>
        <v>0</v>
      </c>
      <c r="AI26" s="18">
        <f ca="1">AI15*PMT($B$23,SUM(AI15:$BQ$15),SUM(AI17:AI18,AI21,AI22))</f>
        <v>0</v>
      </c>
      <c r="AJ26" s="18">
        <f ca="1">AJ15*PMT($B$23,SUM(AJ15:$BQ$15),SUM(AJ17:AJ18,AJ21,AJ22))</f>
        <v>0</v>
      </c>
      <c r="AK26" s="18">
        <f ca="1">AK15*PMT($B$23,SUM(AK15:$BQ$15),SUM(AK17:AK18,AK21,AK22))</f>
        <v>0</v>
      </c>
      <c r="AL26" s="18">
        <f ca="1">AL15*PMT($B$23,SUM(AL15:$BQ$15),SUM(AL17:AL18,AL21,AL22))</f>
        <v>-11.634262985937587</v>
      </c>
      <c r="AM26" s="18">
        <f ca="1">AM15*PMT($B$23,SUM(AM15:$BQ$15),SUM(AM17:AM18,AM21,AM22))</f>
        <v>0</v>
      </c>
      <c r="AN26" s="18">
        <f ca="1">AN15*PMT($B$23,SUM(AN15:$BQ$15),SUM(AN17:AN18,AN21,AN22))</f>
        <v>0</v>
      </c>
      <c r="AO26" s="18">
        <f ca="1">AO15*PMT($B$23,SUM(AO15:$BQ$15),SUM(AO17:AO18,AO21,AO22))</f>
        <v>0</v>
      </c>
      <c r="AP26" s="18">
        <f ca="1">AP15*PMT($B$23,SUM(AP15:$BQ$15),SUM(AP17:AP18,AP21,AP22))</f>
        <v>0</v>
      </c>
      <c r="AQ26" s="18">
        <f ca="1">AQ15*PMT($B$23,SUM(AQ15:$BQ$15),SUM(AQ17:AQ18,AQ21,AQ22))</f>
        <v>0</v>
      </c>
      <c r="AR26" s="18">
        <f ca="1">AR15*PMT($B$23,SUM(AR15:$BQ$15),SUM(AR17:AR18,AR21,AR22))</f>
        <v>-11.639288133556578</v>
      </c>
      <c r="AS26" s="18">
        <f ca="1">AS15*PMT($B$23,SUM(AS15:$BQ$15),SUM(AS17:AS18,AS21,AS22))</f>
        <v>0</v>
      </c>
      <c r="AT26" s="18">
        <f ca="1">AT15*PMT($B$23,SUM(AT15:$BQ$15),SUM(AT17:AT18,AT21,AT22))</f>
        <v>0</v>
      </c>
      <c r="AU26" s="18">
        <f ca="1">AU15*PMT($B$23,SUM(AU15:$BQ$15),SUM(AU17:AU18,AU21,AU22))</f>
        <v>0</v>
      </c>
      <c r="AV26" s="18">
        <f ca="1">AV15*PMT($B$23,SUM(AV15:$BQ$15),SUM(AV17:AV18,AV21,AV22))</f>
        <v>0</v>
      </c>
      <c r="AW26" s="18">
        <f ca="1">AW15*PMT($B$23,SUM(AW15:$BQ$15),SUM(AW17:AW18,AW21,AW22))</f>
        <v>0</v>
      </c>
      <c r="AX26" s="18">
        <f ca="1">AX15*PMT($B$23,SUM(AX15:$BQ$15),SUM(AX17:AX18,AX21,AX22))</f>
        <v>-11.638543680802446</v>
      </c>
      <c r="AY26" s="18">
        <f ca="1">AY15*PMT($B$23,SUM(AY15:$BQ$15),SUM(AY17:AY18,AY21,AY22))</f>
        <v>0</v>
      </c>
      <c r="AZ26" s="18">
        <f ca="1">AZ15*PMT($B$23,SUM(AZ15:$BQ$15),SUM(AZ17:AZ18,AZ21,AZ22))</f>
        <v>0</v>
      </c>
      <c r="BA26" s="18">
        <f ca="1">BA15*PMT($B$23,SUM(BA15:$BQ$15),SUM(BA17:BA18,BA21,BA22))</f>
        <v>0</v>
      </c>
      <c r="BB26" s="18">
        <f ca="1">BB15*PMT($B$23,SUM(BB15:$BQ$15),SUM(BB17:BB18,BB21,BB22))</f>
        <v>0</v>
      </c>
      <c r="BC26" s="18">
        <f ca="1">BC15*PMT($B$23,SUM(BC15:$BQ$15),SUM(BC17:BC18,BC21,BC22))</f>
        <v>0</v>
      </c>
      <c r="BD26" s="18">
        <f ca="1">BD15*PMT($B$23,SUM(BD15:$BQ$15),SUM(BD17:BD18,BD21,BD22))</f>
        <v>-11.644128665318986</v>
      </c>
      <c r="BE26" s="18">
        <f ca="1">BE15*PMT($B$23,SUM(BE15:$BQ$15),SUM(BE17:BE18,BE21,BE22))</f>
        <v>0</v>
      </c>
      <c r="BF26" s="18">
        <f ca="1">BF15*PMT($B$23,SUM(BF15:$BQ$15),SUM(BF17:BF18,BF21,BF22))</f>
        <v>0</v>
      </c>
      <c r="BG26" s="18">
        <f ca="1">BG15*PMT($B$23,SUM(BG15:$BQ$15),SUM(BG17:BG18,BG21,BG22))</f>
        <v>0</v>
      </c>
      <c r="BH26" s="18">
        <f ca="1">BH15*PMT($B$23,SUM(BH15:$BQ$15),SUM(BH17:BH18,BH21,BH22))</f>
        <v>0</v>
      </c>
      <c r="BI26" s="18">
        <f ca="1">BI15*PMT($B$23,SUM(BI15:$BQ$15),SUM(BI17:BI18,BI21,BI22))</f>
        <v>0</v>
      </c>
      <c r="BJ26" s="18">
        <f ca="1">BJ15*PMT($B$23,SUM(BJ15:$BQ$15),SUM(BJ17:BJ18,BJ21,BJ22))</f>
        <v>-11.645628075812345</v>
      </c>
      <c r="BK26" s="18">
        <f ca="1">BK15*PMT($B$23,SUM(BK15:$BQ$15),SUM(BK17:BK18,BK21,BK22))</f>
        <v>0</v>
      </c>
      <c r="BL26" s="18">
        <f ca="1">BL15*PMT($B$23,SUM(BL15:$BQ$15),SUM(BL17:BL18,BL21,BL22))</f>
        <v>0</v>
      </c>
      <c r="BM26" s="18">
        <f ca="1">BM15*PMT($B$23,SUM(BM15:$BQ$15),SUM(BM17:BM18,BM21,BM22))</f>
        <v>0</v>
      </c>
      <c r="BN26" s="18">
        <f ca="1">BN15*PMT($B$23,SUM(BN15:$BQ$15),SUM(BN17:BN18,BN21,BN22))</f>
        <v>0</v>
      </c>
      <c r="BO26" s="18">
        <f ca="1">BO15*PMT($B$23,SUM(BO15:$BQ$15),SUM(BO17:BO18,BO21,BO22))</f>
        <v>0</v>
      </c>
      <c r="BP26" s="18">
        <f ca="1">BP15*PMT($B$23,SUM(BP15:$BQ$15),SUM(BP17:BP18,BP21,BP22))</f>
        <v>-11.654009800338832</v>
      </c>
      <c r="BQ26" s="18"/>
      <c r="BR26" s="18"/>
      <c r="BS26" s="18"/>
      <c r="BT26" s="18"/>
      <c r="BU26" s="18"/>
      <c r="BV26" s="18"/>
    </row>
  </sheetData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NmRg</vt:lpstr>
      <vt:lpstr>PstRg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</cp:lastModifiedBy>
  <dcterms:created xsi:type="dcterms:W3CDTF">2017-09-27T11:26:02Z</dcterms:created>
  <dcterms:modified xsi:type="dcterms:W3CDTF">2017-09-27T13:37:06Z</dcterms:modified>
</cp:coreProperties>
</file>